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threadedComments/threadedComment1.xml" ContentType="application/vnd.ms-excel.threadedcomments+xml"/>
  <Override PartName="/xl/persons/person.xml" ContentType="application/vnd.ms-excel.person+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730"/>
  <workbookPr/>
  <mc:AlternateContent xmlns:mc="http://schemas.openxmlformats.org/markup-compatibility/2006">
    <mc:Choice Requires="x15">
      <x15ac:absPath xmlns:x15ac="http://schemas.microsoft.com/office/spreadsheetml/2010/11/ac" url="https://lanxess1.sharepoint.com/teams/ESGGundlagenpapiere/Shared Documents/General/1_ESG Data Factsheet/20250610_Update/"/>
    </mc:Choice>
  </mc:AlternateContent>
  <xr:revisionPtr revIDLastSave="311" documentId="8_{512183C6-A66E-48B5-8822-03B5F8EC6205}" xr6:coauthVersionLast="47" xr6:coauthVersionMax="47" xr10:uidLastSave="{18769927-B5CF-4824-BC79-67653FA67545}"/>
  <bookViews>
    <workbookView xWindow="-120" yWindow="-120" windowWidth="29040" windowHeight="15840" firstSheet="2" activeTab="9" xr2:uid="{4E5CCA95-1E26-413D-BA86-DE78BDFCBDA5}"/>
  </bookViews>
  <sheets>
    <sheet name="Cover" sheetId="1" r:id="rId1"/>
    <sheet name="Content" sheetId="2" r:id="rId2"/>
    <sheet name="1 Introduction" sheetId="3" r:id="rId3"/>
    <sheet name="2 Climate" sheetId="4" r:id="rId4"/>
    <sheet name="3 Water" sheetId="5" r:id="rId5"/>
    <sheet name="4 Product Portfolio" sheetId="6" r:id="rId6"/>
    <sheet name="5 Value Chain Responsibility" sheetId="7" r:id="rId7"/>
    <sheet name="6 Governance" sheetId="8" r:id="rId8"/>
    <sheet name="7 Social" sheetId="9" r:id="rId9"/>
    <sheet name="8 Disclaimer" sheetId="10" r:id="rId10"/>
  </sheets>
  <definedNames>
    <definedName name="_xlnm.Print_Area" localSheetId="2">'1 Introduction'!$B$1:$B$14</definedName>
    <definedName name="_xlnm.Print_Area" localSheetId="4">'3 Water'!$A$1:$L$53</definedName>
    <definedName name="_xlnm.Print_Area" localSheetId="5">'4 Product Portfolio'!$A$1:$R$45</definedName>
    <definedName name="_xlnm.Print_Area" localSheetId="6">'5 Value Chain Responsibility'!$A$1:$K$106</definedName>
    <definedName name="_xlnm.Print_Area" localSheetId="1">Content!$A$1:$U$21</definedName>
  </definedNames>
  <calcPr calcId="191028" concurrentManualCount="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37" i="9" l="1"/>
  <c r="F36" i="9"/>
  <c r="J63" i="8"/>
  <c r="J60" i="8"/>
  <c r="J37" i="8"/>
  <c r="J36" i="8"/>
  <c r="J35" i="8"/>
  <c r="J31" i="8"/>
  <c r="G70" i="7"/>
  <c r="F67" i="7"/>
  <c r="I24" i="7"/>
  <c r="I28" i="7" s="1"/>
  <c r="H24" i="7"/>
  <c r="H28" i="7" s="1"/>
  <c r="G24" i="7"/>
  <c r="G28" i="7" s="1"/>
  <c r="F24" i="7"/>
  <c r="F28" i="7" s="1"/>
  <c r="G29" i="6"/>
  <c r="F29" i="6"/>
  <c r="I16" i="4"/>
  <c r="H16" i="4"/>
  <c r="G16" i="4"/>
  <c r="F16" i="4"/>
  <c r="I15" i="4"/>
  <c r="H15" i="4"/>
  <c r="G15" i="4"/>
  <c r="F15" i="4"/>
  <c r="G5" i="4"/>
  <c r="F35" i="7" l="1"/>
  <c r="G35" i="7"/>
  <c r="F34" i="7"/>
  <c r="G34" i="7"/>
  <c r="H34" i="7"/>
  <c r="I34" i="7"/>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tc={E3AB04E8-C763-4615-9A82-BD24E147AD23}</author>
  </authors>
  <commentList>
    <comment ref="A20" authorId="0" shapeId="0" xr:uid="{E3AB04E8-C763-4615-9A82-BD24E147AD23}">
      <text>
        <t>[Kommentarthread]
Ihre Version von Excel gestattet Ihnen das Lesen dieses Kommentarthreads. Jegliche Bearbeitungen daran werden jedoch entfernt, wenn die Datei in einer neueren Version von Excel geöffnet wird. Weitere Informationen: https://go.microsoft.com/fwlink/?linkid=870924.
Kommentar:
    Alternativ nur Gesamtgap angeben?</t>
      </text>
    </comment>
  </commentList>
</comments>
</file>

<file path=xl/sharedStrings.xml><?xml version="1.0" encoding="utf-8"?>
<sst xmlns="http://schemas.openxmlformats.org/spreadsheetml/2006/main" count="1502" uniqueCount="634">
  <si>
    <t>ESG Data Factsheet 2024</t>
  </si>
  <si>
    <t xml:space="preserve">No. </t>
  </si>
  <si>
    <t>Content</t>
  </si>
  <si>
    <t>Introduction &amp; Reports</t>
  </si>
  <si>
    <t>Climate &amp; Energy</t>
  </si>
  <si>
    <t>Water Management</t>
  </si>
  <si>
    <t>Product Portfolio</t>
  </si>
  <si>
    <t>Value Chain Responsibility</t>
  </si>
  <si>
    <t>Corporate Governance</t>
  </si>
  <si>
    <t>Human Capital and Social</t>
  </si>
  <si>
    <t>Safe Harbor Statement</t>
  </si>
  <si>
    <t>1 Introduction &amp; Reports 2024</t>
  </si>
  <si>
    <t>Introduction</t>
  </si>
  <si>
    <t>This ESG Data Factsheet aims to provide a consolidated overview of LANXESS' non-financial performance. Metrics included in this datasheet cover our activities during the period January 1 to December 31 for the years indicated.
This ESG Data Factsheet presents the performance data tables previously included in LANXESS Annual Report and corporate website.</t>
  </si>
  <si>
    <t>Note to users</t>
  </si>
  <si>
    <t xml:space="preserve">Performance data included in this factsheet is discussed further in the Annual Report 2024 and on the LANXESS corporate website. The factsheet should be read in conjunction with the Annual Report and the website and is not a substitute for it.
The most recent data available is provided. </t>
  </si>
  <si>
    <t>If not indicated differently, please note the following major effects: Starting April 21, 2017, the new production sites from the acquisition of Chemtura Corporation are included in the figures. Starting FY 2018, data from the joint venture ARLANXEO is excluded. Starting FY 2020, data from the Business Unit Leather is excluded. Starting August 3, 2021, data from the acquisition of Emerald Kalama Chemicals are included in the figures. Starting July 1, 2022, data from the acquisition of IFF's Microbial Control business are included in the figures. Figures for the announced Joint Venture with Advent regarding the former High Performance Material business unit are excluded in 2022 with the exception of figures for Social. 
PAI = Principle Adverse Impact Indicators
We publish our Principal Adverse Impact (PAI) indicators in detail in our annual report.</t>
  </si>
  <si>
    <t>Reports &amp; Overarching Documents</t>
  </si>
  <si>
    <t>Annual Report 2024</t>
  </si>
  <si>
    <t>Corporate Policy</t>
  </si>
  <si>
    <t>LANXESS corporate website</t>
  </si>
  <si>
    <t>2 Climate &amp; Energy Data</t>
  </si>
  <si>
    <t>Climate Protection</t>
  </si>
  <si>
    <t>Further information:</t>
  </si>
  <si>
    <t>LANXESS to become climate-neutral</t>
  </si>
  <si>
    <t>PAI</t>
  </si>
  <si>
    <t>Unit</t>
  </si>
  <si>
    <t>2021*</t>
  </si>
  <si>
    <t>Target</t>
  </si>
  <si>
    <t>Total GHG emissions (Scope 1 &amp; 2)</t>
  </si>
  <si>
    <t>yes</t>
  </si>
  <si>
    <r>
      <t>kt CO</t>
    </r>
    <r>
      <rPr>
        <vertAlign val="subscript"/>
        <sz val="11"/>
        <rFont val="Arial"/>
        <family val="2"/>
      </rPr>
      <t>2</t>
    </r>
    <r>
      <rPr>
        <sz val="11"/>
        <rFont val="Arial"/>
        <family val="2"/>
      </rPr>
      <t>e</t>
    </r>
  </si>
  <si>
    <t>2030: 1,300kt 
2040: Climate neutral</t>
  </si>
  <si>
    <t>Direct GHG emissions (Scope 1)</t>
  </si>
  <si>
    <t>-</t>
  </si>
  <si>
    <r>
      <t>Direct CO</t>
    </r>
    <r>
      <rPr>
        <vertAlign val="subscript"/>
        <sz val="11"/>
        <color rgb="FF000000"/>
        <rFont val="Arial"/>
        <family val="2"/>
      </rPr>
      <t>2</t>
    </r>
    <r>
      <rPr>
        <sz val="11"/>
        <color rgb="FF000000"/>
        <rFont val="Arial"/>
        <family val="2"/>
      </rPr>
      <t xml:space="preserve"> emissions</t>
    </r>
  </si>
  <si>
    <r>
      <t>Direct N</t>
    </r>
    <r>
      <rPr>
        <vertAlign val="subscript"/>
        <sz val="11"/>
        <color rgb="FF000000"/>
        <rFont val="Arial"/>
        <family val="2"/>
      </rPr>
      <t>2</t>
    </r>
    <r>
      <rPr>
        <sz val="11"/>
        <color rgb="FF000000"/>
        <rFont val="Arial"/>
        <family val="2"/>
      </rPr>
      <t>O emissions</t>
    </r>
  </si>
  <si>
    <r>
      <t>Direct CH</t>
    </r>
    <r>
      <rPr>
        <vertAlign val="subscript"/>
        <sz val="11"/>
        <color rgb="FF000000"/>
        <rFont val="Arial"/>
        <family val="2"/>
      </rPr>
      <t xml:space="preserve">4 </t>
    </r>
    <r>
      <rPr>
        <sz val="11"/>
        <color rgb="FF000000"/>
        <rFont val="Arial"/>
        <family val="2"/>
      </rPr>
      <t>emissions</t>
    </r>
  </si>
  <si>
    <t>Direct HFCs emissions</t>
  </si>
  <si>
    <t>Direct PFC emissions</t>
  </si>
  <si>
    <r>
      <t>Direct SF</t>
    </r>
    <r>
      <rPr>
        <vertAlign val="subscript"/>
        <sz val="11"/>
        <color rgb="FF000000"/>
        <rFont val="Arial"/>
        <family val="2"/>
      </rPr>
      <t>6</t>
    </r>
    <r>
      <rPr>
        <sz val="11"/>
        <color rgb="FF000000"/>
        <rFont val="Arial"/>
        <family val="2"/>
      </rPr>
      <t xml:space="preserve"> emissions</t>
    </r>
  </si>
  <si>
    <t>Indirect GHG emissions (Scope 2, market-based)</t>
  </si>
  <si>
    <t>GHG emissions intensity in relation to sales</t>
  </si>
  <si>
    <r>
      <t>t CO</t>
    </r>
    <r>
      <rPr>
        <vertAlign val="subscript"/>
        <sz val="11"/>
        <rFont val="Arial"/>
        <family val="2"/>
      </rPr>
      <t>2</t>
    </r>
    <r>
      <rPr>
        <sz val="11"/>
        <rFont val="Arial"/>
        <family val="2"/>
      </rPr>
      <t>e / k €</t>
    </r>
  </si>
  <si>
    <t>Indirect GHG emissions (Scope 2)</t>
  </si>
  <si>
    <t>Total GHG emissions (Scope 3)</t>
  </si>
  <si>
    <t>2030: 11,000kt 
2050: Net zero</t>
  </si>
  <si>
    <t>Scope 3.1 Purchased Goods/Services</t>
  </si>
  <si>
    <t>2030: -30% vs 2021</t>
  </si>
  <si>
    <t>Scope 3.2 Capital Goods</t>
  </si>
  <si>
    <t>Scope 3.3 Fuel and Energy Related Activities</t>
  </si>
  <si>
    <t>Scope 3.4 Upstream Transport and Distribution</t>
  </si>
  <si>
    <t>Scope 3.5 Waste Generated in Operations</t>
  </si>
  <si>
    <t>Scope 3.6 Employee Business Travel</t>
  </si>
  <si>
    <t>Scope 3.7 Employee Commuting</t>
  </si>
  <si>
    <t>Scope 3.8 Upstream Lease Assets</t>
  </si>
  <si>
    <t>Scope 3.9 Downstream Transport and Distribution</t>
  </si>
  <si>
    <t>Scope 3.10 Processing of sold products</t>
  </si>
  <si>
    <t>Scope 3.11 Use of sold products</t>
  </si>
  <si>
    <t>Scope 3.12 End of Life Treatment of Sold Products</t>
  </si>
  <si>
    <t>Scope 3.13 Downstream leased assets</t>
  </si>
  <si>
    <t>Scope 3.14 Franchises</t>
  </si>
  <si>
    <t>Scope 3.15 Investments</t>
  </si>
  <si>
    <t>* 2021 baseline valuesare adjusted to the present portfolio in accordance with SBTi rules to properly account for acquisitions and divestments.</t>
  </si>
  <si>
    <t>Energy management</t>
  </si>
  <si>
    <t>Systematic energy management</t>
  </si>
  <si>
    <t>ISO 50001 certification</t>
  </si>
  <si>
    <t>Total energy consumption</t>
  </si>
  <si>
    <t xml:space="preserve">PJ </t>
  </si>
  <si>
    <t>30.0 (8,312,779 MWh)</t>
  </si>
  <si>
    <t>Share of non-renewable sources in total energy consumption</t>
  </si>
  <si>
    <t>%</t>
  </si>
  <si>
    <t>Share of renewable sources in total energy consumption</t>
  </si>
  <si>
    <t>Share of nuclear sources in total energy consumption</t>
  </si>
  <si>
    <t>Total direct energy sources</t>
  </si>
  <si>
    <t>Non-renewable</t>
  </si>
  <si>
    <t>PJ</t>
  </si>
  <si>
    <t>9.5 (2,639,986 MWh)</t>
  </si>
  <si>
    <t>Renewable (biomass)</t>
  </si>
  <si>
    <t>3.0 (820,989 MWh)</t>
  </si>
  <si>
    <t>Total indirect energy sources</t>
  </si>
  <si>
    <t>Electricity consumption (non-renewable)</t>
  </si>
  <si>
    <t>Electricity consumption (renewable)</t>
  </si>
  <si>
    <t>Heat and steam consumption</t>
  </si>
  <si>
    <t>Energy consumption for cooling</t>
  </si>
  <si>
    <t>Other</t>
  </si>
  <si>
    <t>Energy efficiency in relation to sales</t>
  </si>
  <si>
    <t>GJ / k €</t>
  </si>
  <si>
    <t>Continuous further development of our production
processes in order to maintain competitiveness and
achieve our climate and energy efficiency targets</t>
  </si>
  <si>
    <t>Number of process-related projects</t>
  </si>
  <si>
    <t>Ongoing until 2025</t>
  </si>
  <si>
    <t>3 Water Management Data</t>
  </si>
  <si>
    <t>Water</t>
  </si>
  <si>
    <t>Water Program</t>
  </si>
  <si>
    <t>Water in-put</t>
  </si>
  <si>
    <t>Total water withdrawal</t>
  </si>
  <si>
    <t xml:space="preserve">m m³ </t>
  </si>
  <si>
    <t>Water withdrawal by region</t>
  </si>
  <si>
    <t>EMEA (excl. Germany)</t>
  </si>
  <si>
    <t>Germany</t>
  </si>
  <si>
    <t>North America</t>
  </si>
  <si>
    <t>Latin America</t>
  </si>
  <si>
    <t>Asia-Pacific</t>
  </si>
  <si>
    <t>Total water withdrawal in water-stress areas</t>
  </si>
  <si>
    <t>Total water withdrawal at water risk sites</t>
  </si>
  <si>
    <t>2028: -9% vs 2019</t>
  </si>
  <si>
    <t>Water withdrawal by source</t>
  </si>
  <si>
    <t>Surface water</t>
  </si>
  <si>
    <t>Groundwater</t>
  </si>
  <si>
    <t>Third-party water (primarily surface water)</t>
  </si>
  <si>
    <t>Water from external steam</t>
  </si>
  <si>
    <t>Water withdrawal from alternative sources</t>
  </si>
  <si>
    <t>Rainwater</t>
  </si>
  <si>
    <t>Third-party sewage water</t>
  </si>
  <si>
    <t>Water withdrawal in relation to sales</t>
  </si>
  <si>
    <t>m³ / k €</t>
  </si>
  <si>
    <t>Water out-put</t>
  </si>
  <si>
    <t>Total water discharged</t>
  </si>
  <si>
    <t>Water discharge by destination</t>
  </si>
  <si>
    <t>Seawater</t>
  </si>
  <si>
    <t>Total cooling water</t>
  </si>
  <si>
    <t>Total external sold steam off-heat</t>
  </si>
  <si>
    <t>Total wastewater discharge (treated)</t>
  </si>
  <si>
    <t>Total wastewater discharge (untreated)</t>
  </si>
  <si>
    <t>Recycled &amp; Reused water</t>
  </si>
  <si>
    <t xml:space="preserve">Total water consumption </t>
  </si>
  <si>
    <t>Water consumption in relation to sales</t>
  </si>
  <si>
    <t>2% yoy reduction</t>
  </si>
  <si>
    <r>
      <t xml:space="preserve">Water Quality </t>
    </r>
    <r>
      <rPr>
        <sz val="11"/>
        <rFont val="Arial"/>
        <family val="2"/>
      </rPr>
      <t>(Emissions into wastewater after treatment)</t>
    </r>
  </si>
  <si>
    <t>kt</t>
  </si>
  <si>
    <t>0.6*</t>
  </si>
  <si>
    <t>kg / k €</t>
  </si>
  <si>
    <t>0.14**</t>
  </si>
  <si>
    <t>Total nitrogen</t>
  </si>
  <si>
    <t>0.2*</t>
  </si>
  <si>
    <t>Heavy metals</t>
  </si>
  <si>
    <t>Phosphorus</t>
  </si>
  <si>
    <t>0.03*</t>
  </si>
  <si>
    <t>Adsorbable Organic Halides (AOX)</t>
  </si>
  <si>
    <t>0.01*</t>
  </si>
  <si>
    <t>Persistent organic pollutants (POPs)</t>
  </si>
  <si>
    <t xml:space="preserve">* In 2024, the figures are reported for the first time in alignment with the required information according to the EU Directive Directive (EU) 2022/2464 (CSRD) and the requirements of Regulation (EC)
No 166/2006 (PRTR) in particular. </t>
  </si>
  <si>
    <t xml:space="preserve">Therefore, the values are not directly comparable to those of the previous year. </t>
  </si>
  <si>
    <t>** Our target for TOC reduction is based on the absolute TOC value (not calculated according to PRTR logic) which was 0.9 kt in 2024.</t>
  </si>
  <si>
    <t>4 Product Portfolio</t>
  </si>
  <si>
    <t>Safe and Sustainable Products</t>
  </si>
  <si>
    <t>Sustainable Product Portfolio</t>
  </si>
  <si>
    <t>LANXESS Product Sustainability Monitor*</t>
  </si>
  <si>
    <t>Portfolio assessed</t>
  </si>
  <si>
    <t xml:space="preserve">% assessed </t>
  </si>
  <si>
    <t>Energizer</t>
  </si>
  <si>
    <t>% of sales</t>
  </si>
  <si>
    <t>Performer</t>
  </si>
  <si>
    <t>Transitioner</t>
  </si>
  <si>
    <t>Roadmap</t>
  </si>
  <si>
    <t>Development of a strategy plan</t>
  </si>
  <si>
    <t>% of roadmap</t>
  </si>
  <si>
    <t>2023 target: strategy plan for 100% roadmap products achieved;
For newly identified roadmap products: 30% strategy plan coverage</t>
  </si>
  <si>
    <t>Phase-out</t>
  </si>
  <si>
    <t>Phase-out by 2026 or substitute by 2030</t>
  </si>
  <si>
    <t>Contribution to Sustainable Development Goals (SDG)</t>
  </si>
  <si>
    <t>SDG 2: Zero Hunger</t>
  </si>
  <si>
    <t>SDG 3: Good Health and Well-Being</t>
  </si>
  <si>
    <t>SDG 6: Clean Water and Sanitation</t>
  </si>
  <si>
    <t>SDG 7: Affordable and Clean Energy</t>
  </si>
  <si>
    <t>SDG 11: Sustainables Cities and Communities</t>
  </si>
  <si>
    <t>SDG 12: Responsible Consumption and Production</t>
  </si>
  <si>
    <t>SDG 13: Climate Action</t>
  </si>
  <si>
    <t>Innovation</t>
  </si>
  <si>
    <t>R&amp;D Projects</t>
  </si>
  <si>
    <t>Number</t>
  </si>
  <si>
    <t>Thereof product related R&amp;D</t>
  </si>
  <si>
    <t>2025: Ongoing further development</t>
  </si>
  <si>
    <t>Thereof process related</t>
  </si>
  <si>
    <t>Total patent families</t>
  </si>
  <si>
    <t>~686</t>
  </si>
  <si>
    <t>~670</t>
  </si>
  <si>
    <t>~660</t>
  </si>
  <si>
    <t>~640</t>
  </si>
  <si>
    <t>Total property rights</t>
  </si>
  <si>
    <t>~5,220</t>
  </si>
  <si>
    <t>~5,260</t>
  </si>
  <si>
    <t>~5,770</t>
  </si>
  <si>
    <t>~5,430</t>
  </si>
  <si>
    <t>New patents</t>
  </si>
  <si>
    <t>Total R&amp;D expense</t>
  </si>
  <si>
    <t>€ million</t>
  </si>
  <si>
    <t>Share of sales</t>
  </si>
  <si>
    <t>Number of employees in R&amp;D</t>
  </si>
  <si>
    <t>Share of Group employees</t>
  </si>
  <si>
    <t>% of Group employees</t>
  </si>
  <si>
    <t>* New name, prior "Product Portfolio Analysis"</t>
  </si>
  <si>
    <t>EU Taxonomy</t>
  </si>
  <si>
    <t>Taxonomy-eligible Sales</t>
  </si>
  <si>
    <t>% of total</t>
  </si>
  <si>
    <t>Taxonomy-eligible CapEx</t>
  </si>
  <si>
    <t>Taxonomy-eligible OpEx</t>
  </si>
  <si>
    <t>Taxonomy-aligned Sales</t>
  </si>
  <si>
    <t>&lt;1%</t>
  </si>
  <si>
    <t>Taxonomy-aligned CapEx</t>
  </si>
  <si>
    <t>Taxonomy-aligned OpEx</t>
  </si>
  <si>
    <t>5 Value Chain Responsibility</t>
  </si>
  <si>
    <t>Environmental Management</t>
  </si>
  <si>
    <t>Certifications</t>
  </si>
  <si>
    <t>ISO 14001 certification (EMS)</t>
  </si>
  <si>
    <t>% of sites</t>
  </si>
  <si>
    <t>Integration of all current sites into the global matrix certificate (ISO 9001 &amp; ISO 14001)</t>
  </si>
  <si>
    <t>ISO 9001 certification (QMS)</t>
  </si>
  <si>
    <t>Environmental audits</t>
  </si>
  <si>
    <t>Non-GHG Emissions</t>
  </si>
  <si>
    <t>Clear strategy to lower emissions</t>
  </si>
  <si>
    <t>2024 (*)</t>
  </si>
  <si>
    <t>Ozone-depleting substances</t>
  </si>
  <si>
    <t xml:space="preserve">- </t>
  </si>
  <si>
    <r>
      <t>NO</t>
    </r>
    <r>
      <rPr>
        <vertAlign val="subscript"/>
        <sz val="11"/>
        <rFont val="Arial"/>
        <family val="2"/>
      </rPr>
      <t xml:space="preserve">x </t>
    </r>
  </si>
  <si>
    <t>0.3*</t>
  </si>
  <si>
    <r>
      <t>SO</t>
    </r>
    <r>
      <rPr>
        <vertAlign val="subscript"/>
        <sz val="11"/>
        <rFont val="Arial"/>
        <family val="2"/>
      </rPr>
      <t xml:space="preserve">x </t>
    </r>
  </si>
  <si>
    <t>CO</t>
  </si>
  <si>
    <t>1.3*</t>
  </si>
  <si>
    <r>
      <t>NH</t>
    </r>
    <r>
      <rPr>
        <vertAlign val="subscript"/>
        <sz val="11"/>
        <rFont val="Arial"/>
        <family val="2"/>
      </rPr>
      <t>3</t>
    </r>
  </si>
  <si>
    <t>NMVOC</t>
  </si>
  <si>
    <t>2025: -25% vs 2015</t>
  </si>
  <si>
    <t>Waste</t>
  </si>
  <si>
    <t>Sustainable waste management</t>
  </si>
  <si>
    <t>Total amount of waste</t>
  </si>
  <si>
    <t>2030: -10% vs 2021</t>
  </si>
  <si>
    <t>Recoverable content (material waste)</t>
  </si>
  <si>
    <t>External material recovery (recycling)</t>
  </si>
  <si>
    <t>thereof hazardous waste</t>
  </si>
  <si>
    <t>thereof non-hazardous waste</t>
  </si>
  <si>
    <t xml:space="preserve">External recycling rate </t>
  </si>
  <si>
    <t xml:space="preserve">Incineration with energy recovery </t>
  </si>
  <si>
    <t xml:space="preserve">Incineration without energy recovery </t>
  </si>
  <si>
    <t>Landfilling</t>
  </si>
  <si>
    <t>2030: -50% vs 2021</t>
  </si>
  <si>
    <t>Material waste in relation to sales</t>
  </si>
  <si>
    <t>Other disposal operations</t>
  </si>
  <si>
    <t>Type of waste</t>
  </si>
  <si>
    <t>Hazardous</t>
  </si>
  <si>
    <t>Non-hazardous</t>
  </si>
  <si>
    <t>Signatories and Commitments</t>
  </si>
  <si>
    <t>Commitment</t>
  </si>
  <si>
    <t>UN Global Compact</t>
  </si>
  <si>
    <t>Yes</t>
  </si>
  <si>
    <t>Responsible Care</t>
  </si>
  <si>
    <t>Together for Sustainability</t>
  </si>
  <si>
    <t>Women's empowerment principles</t>
  </si>
  <si>
    <t>World Business Council for Sustainable Development (WBCSD)</t>
  </si>
  <si>
    <t>International Labor Organization (ILO)</t>
  </si>
  <si>
    <t>Sustainable Development Goals (SDG)</t>
  </si>
  <si>
    <t>Sustainable Sourcing</t>
  </si>
  <si>
    <t>Circular and sustainable sourcing</t>
  </si>
  <si>
    <t>Ambition</t>
  </si>
  <si>
    <t>Position on Human Rights</t>
  </si>
  <si>
    <t>Business Partner Code of Conduct</t>
  </si>
  <si>
    <t>Conflict mineral free value chain</t>
  </si>
  <si>
    <t>Responsibility along the value chain</t>
  </si>
  <si>
    <t>Number of systematic sustainability risk analysis to evaluate all suppliers</t>
  </si>
  <si>
    <t>Number of suppliers evaluated</t>
  </si>
  <si>
    <t>Status inquiry to identify relevant suppliers with high risk level</t>
  </si>
  <si>
    <t>Share of suppliers</t>
  </si>
  <si>
    <t>% of suppliers evaluated</t>
  </si>
  <si>
    <t>Identification and reduction of sustainability risks in the supply chain</t>
  </si>
  <si>
    <t>Ø Sustainability risk score of supplier</t>
  </si>
  <si>
    <t>Audits and Compliance</t>
  </si>
  <si>
    <t>Total number of suppliers assessed</t>
  </si>
  <si>
    <t>Together for Sustainability (TfS) assessments</t>
  </si>
  <si>
    <t>TfS audits</t>
  </si>
  <si>
    <t>Share of relevant procurement volume covered by TfS audits / Assessment</t>
  </si>
  <si>
    <t>Number of suppliers that have or could have a significant negative impact</t>
  </si>
  <si>
    <t>Thereof number of major/ critical findings with progess</t>
  </si>
  <si>
    <t>Number of suppliers with whom the business relationship was terminated as a results of the findings</t>
  </si>
  <si>
    <t>Supplier's average Ecovadis sustainability assessment</t>
  </si>
  <si>
    <t>Points</t>
  </si>
  <si>
    <t>Sustainable raw materials</t>
  </si>
  <si>
    <t>Secondary reused or recycled components</t>
  </si>
  <si>
    <t>mt</t>
  </si>
  <si>
    <t>Safe and Sustainable Sites</t>
  </si>
  <si>
    <t>Safe and sustainable sites</t>
  </si>
  <si>
    <t>Production sites</t>
  </si>
  <si>
    <t xml:space="preserve">Number </t>
  </si>
  <si>
    <t>Operating countries</t>
  </si>
  <si>
    <t>Facility and Process Safety</t>
  </si>
  <si>
    <t>Relevant incidents relating to facility and process safety</t>
  </si>
  <si>
    <t>Continuous reduction</t>
  </si>
  <si>
    <t>Of which classified as reportable</t>
  </si>
  <si>
    <t>Reportable environmental incidents</t>
  </si>
  <si>
    <t>Contractor safety</t>
  </si>
  <si>
    <t>Contractor fatalities</t>
  </si>
  <si>
    <t>LTIFR (contractors)</t>
  </si>
  <si>
    <t>/1,000,000 hours</t>
  </si>
  <si>
    <t>Transport safety</t>
  </si>
  <si>
    <t>Reportable transportation incidents</t>
  </si>
  <si>
    <t>Product Responsibility</t>
  </si>
  <si>
    <t>Sustainable Products</t>
  </si>
  <si>
    <t>Product safety</t>
  </si>
  <si>
    <t>Position on animal testing</t>
  </si>
  <si>
    <t>Inspected/updated REACH lead dossiers</t>
  </si>
  <si>
    <t>2026: 100%</t>
  </si>
  <si>
    <t>Safe use</t>
  </si>
  <si>
    <t>Safety Data Sheets (SDS) available</t>
  </si>
  <si>
    <t>~311,000</t>
  </si>
  <si>
    <t>~391,000</t>
  </si>
  <si>
    <t>Languages of SDS</t>
  </si>
  <si>
    <t>6 Corporate Governance</t>
  </si>
  <si>
    <t xml:space="preserve">Governance key facts </t>
  </si>
  <si>
    <t>Board structure</t>
  </si>
  <si>
    <t>Two-tier system</t>
  </si>
  <si>
    <t>Size of the Board of Management</t>
  </si>
  <si>
    <t>4 senior executives</t>
  </si>
  <si>
    <t>Size of the Supervisory Board</t>
  </si>
  <si>
    <t>6 independent stockholder representatives, 6 employee representatives</t>
  </si>
  <si>
    <t>Next Annual General Meeting (AGM)</t>
  </si>
  <si>
    <t>Board of Management</t>
  </si>
  <si>
    <t xml:space="preserve">Overview of Board of Management </t>
  </si>
  <si>
    <t>Name</t>
  </si>
  <si>
    <t>Matthias Zachert</t>
  </si>
  <si>
    <t>Oliver Stratmann</t>
  </si>
  <si>
    <t>Dr. Hubert Fink</t>
  </si>
  <si>
    <t>Frederique van Baarle</t>
  </si>
  <si>
    <t>Average or Sum</t>
  </si>
  <si>
    <t>Position</t>
  </si>
  <si>
    <t>CEO/Chairman</t>
  </si>
  <si>
    <t>CFO/board member</t>
  </si>
  <si>
    <t>Board member</t>
  </si>
  <si>
    <t>4 members</t>
  </si>
  <si>
    <t>Gender</t>
  </si>
  <si>
    <t>male</t>
  </si>
  <si>
    <t>female</t>
  </si>
  <si>
    <t>25% female</t>
  </si>
  <si>
    <t>1 women</t>
  </si>
  <si>
    <t>In office since</t>
  </si>
  <si>
    <t>Apr 2014</t>
  </si>
  <si>
    <t>Sep 2023</t>
  </si>
  <si>
    <t>Oct 2015</t>
  </si>
  <si>
    <t>Apr 2023</t>
  </si>
  <si>
    <t>Compensation for FY 2024 (in k €)</t>
  </si>
  <si>
    <t xml:space="preserve">Remuneration of Board of Management </t>
  </si>
  <si>
    <t>Stock perf. (LTSP 2019)</t>
  </si>
  <si>
    <t xml:space="preserve">Value Pension  </t>
  </si>
  <si>
    <t>Value of shares held in € (December 31, 2023)</t>
  </si>
  <si>
    <t>100% of base pay (150% for CEO)</t>
  </si>
  <si>
    <t>General Compensation Framework</t>
  </si>
  <si>
    <t>Value</t>
  </si>
  <si>
    <t>Comments</t>
  </si>
  <si>
    <t>Change of control payment</t>
  </si>
  <si>
    <t>Annual base salary</t>
  </si>
  <si>
    <t>2 times</t>
  </si>
  <si>
    <t>Overall limit of discretionary bonus</t>
  </si>
  <si>
    <t>APP</t>
  </si>
  <si>
    <t>Total payment (including discretionary payment cannot exceed 200% of annual base salary)</t>
  </si>
  <si>
    <t>Overall cap for remuneration and components</t>
  </si>
  <si>
    <t>Total cap includes all possible bonus payments from variable remuneration and discretionary payments</t>
  </si>
  <si>
    <t>Compensation linked to sustainability</t>
  </si>
  <si>
    <t>Short-term: Safety indicator LTIFR &amp; long-term: CO2e emissions</t>
  </si>
  <si>
    <t>Clawback for variable remuneration</t>
  </si>
  <si>
    <t>Right to withhold or reclaim granted variable compensation</t>
  </si>
  <si>
    <t>Supervisory Board: 
Stockholder Representatives</t>
  </si>
  <si>
    <t>Overview of Supervisory Board</t>
  </si>
  <si>
    <t>Dr. Rainier van Roessel</t>
  </si>
  <si>
    <t>Hans van Bylen</t>
  </si>
  <si>
    <t>Dr. Heike Hanagarth</t>
  </si>
  <si>
    <t>Pamela 
Knapp</t>
  </si>
  <si>
    <t>Lawrence A. Rosen</t>
  </si>
  <si>
    <t>Dr. Hans-Joachim Müller</t>
  </si>
  <si>
    <t>Chairman</t>
  </si>
  <si>
    <t>Age (in years)</t>
  </si>
  <si>
    <t>33% female</t>
  </si>
  <si>
    <t>May 2022 (Chairman since May 2024)</t>
  </si>
  <si>
    <t>Aug 2020</t>
  </si>
  <si>
    <t>Jul 2016</t>
  </si>
  <si>
    <t>May 2018</t>
  </si>
  <si>
    <t>May 2015</t>
  </si>
  <si>
    <t>May 2024</t>
  </si>
  <si>
    <t>Independence</t>
  </si>
  <si>
    <t>Tenure (in years)</t>
  </si>
  <si>
    <t>Committees membership (total number)</t>
  </si>
  <si>
    <t>External mandates (total number)</t>
  </si>
  <si>
    <t>Executive committee (also remuneration committee)</t>
  </si>
  <si>
    <t>x</t>
  </si>
  <si>
    <t>3 out of 6 persons</t>
  </si>
  <si>
    <t>Audit committee</t>
  </si>
  <si>
    <t>Chairwoman</t>
  </si>
  <si>
    <t>Co-determination committee</t>
  </si>
  <si>
    <t>2 out of 4 persons</t>
  </si>
  <si>
    <t>Nomination committee</t>
  </si>
  <si>
    <t>3 out of 3 persons</t>
  </si>
  <si>
    <t>Competence Profile</t>
  </si>
  <si>
    <t>Management of major international companies</t>
  </si>
  <si>
    <t>Chemical industry</t>
  </si>
  <si>
    <t>Production, marketing and sale of chemical products</t>
  </si>
  <si>
    <t>Corporate Governance/Compliance</t>
  </si>
  <si>
    <t>M&amp;A</t>
  </si>
  <si>
    <t>Corporate finance</t>
  </si>
  <si>
    <t>Risk management</t>
  </si>
  <si>
    <t>Accounting &amp; auditing</t>
  </si>
  <si>
    <t>Digitalization/IT</t>
  </si>
  <si>
    <t>Sustainability/ESG</t>
  </si>
  <si>
    <t>International experience</t>
  </si>
  <si>
    <t>Remuneration of Supervisory Board</t>
  </si>
  <si>
    <t>Supervisory Board: 
Employee Representatives</t>
  </si>
  <si>
    <t>Iris 
Schmitz</t>
  </si>
  <si>
    <t>Armando Dente</t>
  </si>
  <si>
    <t>Manuela Strauch</t>
  </si>
  <si>
    <t>50% female</t>
  </si>
  <si>
    <t>October 2021</t>
  </si>
  <si>
    <t>Executive committee</t>
  </si>
  <si>
    <t>Ownership &amp; Control</t>
  </si>
  <si>
    <t>Votes per share</t>
  </si>
  <si>
    <t>1 vote</t>
  </si>
  <si>
    <t>Shares outstanding</t>
  </si>
  <si>
    <t>WKN </t>
  </si>
  <si>
    <t>547040 </t>
  </si>
  <si>
    <t>ISIN</t>
  </si>
  <si>
    <t>DE0005470405 </t>
  </si>
  <si>
    <t>Dividend paid in 2024</t>
  </si>
  <si>
    <t>€/share</t>
  </si>
  <si>
    <t>Dividend proposal for AGM 2025</t>
  </si>
  <si>
    <t>Fair price provisions</t>
  </si>
  <si>
    <t>Mandatory bid provisions</t>
  </si>
  <si>
    <t>Votes required to approve a merger</t>
  </si>
  <si>
    <t>Shares required to call a special meeting</t>
  </si>
  <si>
    <t>Shares required to act by written consent</t>
  </si>
  <si>
    <t>Board re-election frequency</t>
  </si>
  <si>
    <t>Years</t>
  </si>
  <si>
    <t>Ratification of the actions of the Board</t>
  </si>
  <si>
    <t>Frequency</t>
  </si>
  <si>
    <t>Annually</t>
  </si>
  <si>
    <t>Directors directly elected by shareholders</t>
  </si>
  <si>
    <t>Vote Standard</t>
  </si>
  <si>
    <t>Majority</t>
  </si>
  <si>
    <t>Immediate binding resignation</t>
  </si>
  <si>
    <t>Whistleblower protection</t>
  </si>
  <si>
    <t>Tool to anonymously report compliance issues</t>
  </si>
  <si>
    <t>Yes - system is called SpeakUp</t>
  </si>
  <si>
    <t>The company has not received significant (&gt;30%) votes against company recommendations/nominees in the two most recent AGMs.</t>
  </si>
  <si>
    <t>Figures as of March 20, 2025, if not indicated differently.</t>
  </si>
  <si>
    <t>Employees per tax jurisdiction (per country of legal entity)</t>
  </si>
  <si>
    <t>Argentina</t>
  </si>
  <si>
    <t>Australia</t>
  </si>
  <si>
    <t>Belgium</t>
  </si>
  <si>
    <t>Brazil</t>
  </si>
  <si>
    <t>Canada</t>
  </si>
  <si>
    <t>China</t>
  </si>
  <si>
    <t>Colombia</t>
  </si>
  <si>
    <t>France</t>
  </si>
  <si>
    <t>Great Britain</t>
  </si>
  <si>
    <t>Hong Kong</t>
  </si>
  <si>
    <t>India</t>
  </si>
  <si>
    <t>Indonesia</t>
  </si>
  <si>
    <t>Italy</t>
  </si>
  <si>
    <t>Japan</t>
  </si>
  <si>
    <t>Mexico</t>
  </si>
  <si>
    <t>Netherlands</t>
  </si>
  <si>
    <t>Russia</t>
  </si>
  <si>
    <t>Singapore</t>
  </si>
  <si>
    <t>Slovakia</t>
  </si>
  <si>
    <t>South Africa</t>
  </si>
  <si>
    <t>South Korea</t>
  </si>
  <si>
    <t>Spain</t>
  </si>
  <si>
    <t>Switzerland</t>
  </si>
  <si>
    <t>Taiwan</t>
  </si>
  <si>
    <t>Turkey</t>
  </si>
  <si>
    <t>United Arab Emirates</t>
  </si>
  <si>
    <t>USA</t>
  </si>
  <si>
    <t>7 Human Capital and Social Data</t>
  </si>
  <si>
    <t>Workforce diversity</t>
  </si>
  <si>
    <t>Women in the workforce</t>
  </si>
  <si>
    <t>Women in the overall workforce</t>
  </si>
  <si>
    <t>Women in the Board of Management</t>
  </si>
  <si>
    <t>Women in the first level below the Board of Management</t>
  </si>
  <si>
    <t>Mid 2027: 25%</t>
  </si>
  <si>
    <t>Women in the second level below the Board of Management</t>
  </si>
  <si>
    <t>Mid 2027: 28%</t>
  </si>
  <si>
    <t>Women in management</t>
  </si>
  <si>
    <t>2030: 30%</t>
  </si>
  <si>
    <t>Women in junior management positions</t>
  </si>
  <si>
    <t>Women in top management positions</t>
  </si>
  <si>
    <t>Women in management positions in revenue-generating functions</t>
  </si>
  <si>
    <t>Women in STEM-related positions</t>
  </si>
  <si>
    <t>Diversity in Corporate Talent Program</t>
  </si>
  <si>
    <t>Female participants in LANXESS corporate talent program</t>
  </si>
  <si>
    <t>Non-German participants in LANXESS corporate talent program</t>
  </si>
  <si>
    <t>Employees with a disability</t>
  </si>
  <si>
    <t>Ratio of people with a disability at German sites</t>
  </si>
  <si>
    <t>Remuneration ratio of women to men</t>
  </si>
  <si>
    <t>Executive level base salary (total compensation)</t>
  </si>
  <si>
    <t>93 (93)</t>
  </si>
  <si>
    <t>94 (94)</t>
  </si>
  <si>
    <t>101 (103)</t>
  </si>
  <si>
    <t>106 (103)</t>
  </si>
  <si>
    <t>99 (110)</t>
  </si>
  <si>
    <t>Management level base salary (total compensation)</t>
  </si>
  <si>
    <t>98 (98)</t>
  </si>
  <si>
    <t>97 (97)</t>
  </si>
  <si>
    <t>90 (91)</t>
  </si>
  <si>
    <t>91 (93)</t>
  </si>
  <si>
    <t xml:space="preserve"> - Middle management level base salary (total compensation)</t>
  </si>
  <si>
    <t>92 (91)</t>
  </si>
  <si>
    <t>95 (99)</t>
  </si>
  <si>
    <t>98 (101)</t>
  </si>
  <si>
    <t>99 (100)</t>
  </si>
  <si>
    <t xml:space="preserve"> - Junior management level base salary (total compensation)</t>
  </si>
  <si>
    <t>97 (96)</t>
  </si>
  <si>
    <t>93 (96)</t>
  </si>
  <si>
    <t>94 (97)</t>
  </si>
  <si>
    <t>96 (96)</t>
  </si>
  <si>
    <t>Non-management level base salary (total compensation)</t>
  </si>
  <si>
    <t>105 (100)</t>
  </si>
  <si>
    <t>106 (107)</t>
  </si>
  <si>
    <t>99 (103)</t>
  </si>
  <si>
    <t>100 (105)</t>
  </si>
  <si>
    <t>103 (103)</t>
  </si>
  <si>
    <t>Global mean raw gender pay gap (women to men)*</t>
  </si>
  <si>
    <t>Pay ratio</t>
  </si>
  <si>
    <t>Total compensation of the highest-paid employee/ median compensation of all employees worldwide**</t>
  </si>
  <si>
    <t>x56</t>
  </si>
  <si>
    <t>* Methodology has been adapted to requirements of ESRS S1 of the CSRD and thus not comparable with previous years figures (includes fix compensation, short- &amp; long-term bonus payments, benefits and retirement benefits, shift allowances)</t>
  </si>
  <si>
    <t>**excl. the highest-paid individual</t>
  </si>
  <si>
    <t>Workforce structure</t>
  </si>
  <si>
    <t>Workforce key facts</t>
  </si>
  <si>
    <t>Total FTE</t>
  </si>
  <si>
    <t>Employees with permanent contract</t>
  </si>
  <si>
    <t>Employees with temporary contract</t>
  </si>
  <si>
    <t>Workforce nationality (of total workforce)</t>
  </si>
  <si>
    <t>German</t>
  </si>
  <si>
    <t>American</t>
  </si>
  <si>
    <t>Indian</t>
  </si>
  <si>
    <t>Chinese</t>
  </si>
  <si>
    <t>Brazilian</t>
  </si>
  <si>
    <t>British (until 2022: Belgian; top six nationalities displayed)</t>
  </si>
  <si>
    <t>(6.1)</t>
  </si>
  <si>
    <t>(5.9)</t>
  </si>
  <si>
    <t>(6.2)</t>
  </si>
  <si>
    <t>Workforce nationality (of total management positions)</t>
  </si>
  <si>
    <t xml:space="preserve">Indian </t>
  </si>
  <si>
    <t xml:space="preserve">Brazilian </t>
  </si>
  <si>
    <t>British (2021 and 2020: Belgian; top six nationalities displayed)</t>
  </si>
  <si>
    <t>(2.4)</t>
  </si>
  <si>
    <t>Human Rights</t>
  </si>
  <si>
    <t>Health and Safety</t>
  </si>
  <si>
    <t>Employees</t>
  </si>
  <si>
    <t>LTIFR (employees)</t>
  </si>
  <si>
    <r>
      <t xml:space="preserve">2025: </t>
    </r>
    <r>
      <rPr>
        <sz val="11"/>
        <rFont val="Calibri"/>
        <family val="2"/>
      </rPr>
      <t>≤</t>
    </r>
    <r>
      <rPr>
        <sz val="11"/>
        <rFont val="Arial"/>
        <family val="2"/>
      </rPr>
      <t>1.0</t>
    </r>
  </si>
  <si>
    <t>RIR (employees)</t>
  </si>
  <si>
    <t>/200,000 hours</t>
  </si>
  <si>
    <t>Fatalities (employees)</t>
  </si>
  <si>
    <t>Fatalities (contractors)</t>
  </si>
  <si>
    <t>Labour practice indicators</t>
  </si>
  <si>
    <t xml:space="preserve">Employee turnover </t>
  </si>
  <si>
    <t>Total employee turnover rate</t>
  </si>
  <si>
    <t>Voluntary employee turnover rate</t>
  </si>
  <si>
    <t>Continuously &lt;4.5%</t>
  </si>
  <si>
    <t>Freedom of association</t>
  </si>
  <si>
    <t>Employees covered by an independent trade union or collective bargaining agreements (worldwide)</t>
  </si>
  <si>
    <t>64*</t>
  </si>
  <si>
    <t>Employees covered by an independent trade union or collective bargaining agreements (in Germany)</t>
  </si>
  <si>
    <t>92*</t>
  </si>
  <si>
    <t>Employee welfare/work-life balance</t>
  </si>
  <si>
    <t>Xwork principles</t>
  </si>
  <si>
    <t>% of countries</t>
  </si>
  <si>
    <t>Flexible working hours and models</t>
  </si>
  <si>
    <t>Working from home arrangements</t>
  </si>
  <si>
    <t>Options for Childcare, Maternity/Paternity Leave and Care Models Worldwide</t>
  </si>
  <si>
    <t>Childcare</t>
  </si>
  <si>
    <t>% of employees</t>
  </si>
  <si>
    <t>Paid maternity leave</t>
  </si>
  <si>
    <t>Paid paternity leave</t>
  </si>
  <si>
    <t>Training</t>
  </si>
  <si>
    <t>Apprentices hired after completing their training</t>
  </si>
  <si>
    <t>Continuously ≥80%</t>
  </si>
  <si>
    <t>Employees who received Training during the year</t>
  </si>
  <si>
    <t>Average training hours per FTE</t>
  </si>
  <si>
    <t>Number (hours)</t>
  </si>
  <si>
    <t>EUR</t>
  </si>
  <si>
    <t>Recruiting</t>
  </si>
  <si>
    <t>New employee hires</t>
  </si>
  <si>
    <t>Open positions filled by internal candidates (internal hires)</t>
  </si>
  <si>
    <t xml:space="preserve">% </t>
  </si>
  <si>
    <t>Community engagement</t>
  </si>
  <si>
    <t>Impact Valuation</t>
  </si>
  <si>
    <t>Corporate Citizenship</t>
  </si>
  <si>
    <t xml:space="preserve">Beneficiaries of community program </t>
  </si>
  <si>
    <t>Number (estimate)</t>
  </si>
  <si>
    <t>Thematic focus on community involvement</t>
  </si>
  <si>
    <t>Education</t>
  </si>
  <si>
    <t>Culture</t>
  </si>
  <si>
    <t>Climate protection</t>
  </si>
  <si>
    <t>8 Safe Harbor Statement</t>
  </si>
  <si>
    <t>The information included in this presentation is being provided for informational purposes only and does not constitute an offer to sell, or a solicitation of an offer to purchase, securities of LANXESS AG. No public market exists for the securities of LANXESS AG in the United States. 
This document contains certain forward-looking statements, including assumptions, opinions, expectations and views of the company or cited from third party sources. Various known and unknown risks, uncertainties and other factors could cause the actual results, financial position, development or performance of LANXESS AG to differ materially from the estimations expressed or implied herein. LANXESS AG does not guarantee that the assumptions underlying such forward-looking statements are free from errors, nor does it accept any responsibility for the future accuracy of the opinions expressed in this presentation or the actual occurrence of the forecast developments. No representation or warranty (expressed or implied) is made as to, and no reliance should be placed on, any information, estimates, targets and opinions contained herein, and no liability whatsoever is accepted as to any errors, omissions or misstatements contained herein, and accordingly, no representative of LANXESS AG or any of its affiliated companies or any of such person's officers, directors or employees accepts any liability whatsoever arising directly or indirectly from the use of this document.</t>
  </si>
  <si>
    <t>LANXESS AG</t>
  </si>
  <si>
    <t>Investor Relations</t>
  </si>
  <si>
    <t>E-Mail:</t>
  </si>
  <si>
    <t>ir@lanxess.com</t>
  </si>
  <si>
    <t xml:space="preserve">Website: </t>
  </si>
  <si>
    <t>ir.lanxess.com</t>
  </si>
  <si>
    <t>Total organic carbon (TOC)***</t>
  </si>
  <si>
    <t>TOC in relation to sales***</t>
  </si>
  <si>
    <t>*** Chemical oxygen demand (COD) is calculated as follows: [COD] = [TOC] x 3. COD 2024 = 1.8 kt</t>
  </si>
  <si>
    <t>Number of Corporate Citizenship Projects</t>
  </si>
  <si>
    <t>Community spending</t>
  </si>
  <si>
    <t>In-kind donations</t>
  </si>
  <si>
    <t>100*</t>
  </si>
  <si>
    <t xml:space="preserve">  With this system, we are now able to cover significantly more suppliers, which has led to an increase in reported figures.</t>
  </si>
  <si>
    <t>58*</t>
  </si>
  <si>
    <t>16*</t>
  </si>
  <si>
    <t>141*</t>
  </si>
  <si>
    <t>14,972*</t>
  </si>
  <si>
    <t>Total waste (w/o aqueous waste)</t>
  </si>
  <si>
    <t>231,3</t>
  </si>
  <si>
    <t>209,4</t>
  </si>
  <si>
    <t>189,4</t>
  </si>
  <si>
    <t>193,9</t>
  </si>
  <si>
    <t>Cash contribution</t>
  </si>
  <si>
    <r>
      <t xml:space="preserve">Hours </t>
    </r>
    <r>
      <rPr>
        <sz val="9"/>
        <rFont val="Arial"/>
        <family val="2"/>
      </rPr>
      <t>(EUR)</t>
    </r>
  </si>
  <si>
    <r>
      <t xml:space="preserve">7,654 </t>
    </r>
    <r>
      <rPr>
        <sz val="9"/>
        <rFont val="Arial"/>
        <family val="2"/>
      </rPr>
      <t>(295,980)</t>
    </r>
  </si>
  <si>
    <r>
      <t xml:space="preserve">3,312 </t>
    </r>
    <r>
      <rPr>
        <sz val="9"/>
        <rFont val="Arial"/>
        <family val="2"/>
      </rPr>
      <t>(128,075)</t>
    </r>
  </si>
  <si>
    <r>
      <t xml:space="preserve">362 </t>
    </r>
    <r>
      <rPr>
        <sz val="9"/>
        <rFont val="Arial"/>
        <family val="2"/>
      </rPr>
      <t>(16,445)</t>
    </r>
  </si>
  <si>
    <r>
      <t xml:space="preserve">420 </t>
    </r>
    <r>
      <rPr>
        <sz val="9"/>
        <rFont val="Arial"/>
        <family val="2"/>
      </rPr>
      <t>(19,079)</t>
    </r>
  </si>
  <si>
    <r>
      <t xml:space="preserve">136 </t>
    </r>
    <r>
      <rPr>
        <sz val="9"/>
        <rFont val="Arial"/>
        <family val="2"/>
      </rPr>
      <t xml:space="preserve">(6,373) </t>
    </r>
  </si>
  <si>
    <r>
      <t xml:space="preserve">134 </t>
    </r>
    <r>
      <rPr>
        <sz val="9"/>
        <rFont val="Arial"/>
        <family val="2"/>
      </rPr>
      <t>(6,280)</t>
    </r>
  </si>
  <si>
    <t>Chariwoman of the Works Council</t>
  </si>
  <si>
    <t>Birgit Biermann</t>
  </si>
  <si>
    <t>May 2025</t>
  </si>
  <si>
    <t>Dr. Carsten Hesse</t>
  </si>
  <si>
    <t>Cem 
Güner</t>
  </si>
  <si>
    <t>Total Investment</t>
  </si>
  <si>
    <t>Average training costs per FTE (using example of France)*</t>
  </si>
  <si>
    <t>*As an example of our training costs per employee, we provide values for France (LANXESS SAS and LANXESS Epierre), as we are able to track training expenditure particularly well in this country.</t>
  </si>
  <si>
    <t>*Significantly lower than previous years due to more efficient setup of our Corporate Citizenship activities under the ‘FORWARD!’ action plan.</t>
  </si>
  <si>
    <t>475,000*</t>
  </si>
  <si>
    <t>Time contribution - volunteering</t>
  </si>
  <si>
    <t>Management hours - volunteering</t>
  </si>
  <si>
    <t>not yet announced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</si>
</sst>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0.0"/>
    <numFmt numFmtId="165" formatCode="#,##0.0"/>
    <numFmt numFmtId="166" formatCode="0.00000"/>
    <numFmt numFmtId="167" formatCode="0.000"/>
  </numFmts>
  <fonts count="45" x14ac:knownFonts="1">
    <font>
      <sz val="11"/>
      <color theme="1"/>
      <name val="Aptos Narrow"/>
      <family val="2"/>
      <scheme val="minor"/>
    </font>
    <font>
      <sz val="11"/>
      <color theme="1"/>
      <name val="Aptos Narrow"/>
      <family val="2"/>
      <scheme val="minor"/>
    </font>
    <font>
      <sz val="11"/>
      <color rgb="FF006100"/>
      <name val="Aptos Narrow"/>
      <family val="2"/>
      <scheme val="minor"/>
    </font>
    <font>
      <sz val="11"/>
      <color rgb="FF9C0006"/>
      <name val="Aptos Narrow"/>
      <family val="2"/>
      <scheme val="minor"/>
    </font>
    <font>
      <sz val="11"/>
      <color rgb="FF9C5700"/>
      <name val="Aptos Narrow"/>
      <family val="2"/>
      <scheme val="minor"/>
    </font>
    <font>
      <b/>
      <sz val="11"/>
      <color rgb="FF3F3F3F"/>
      <name val="Aptos Narrow"/>
      <family val="2"/>
      <scheme val="minor"/>
    </font>
    <font>
      <u/>
      <sz val="11"/>
      <color theme="10"/>
      <name val="Aptos Narrow"/>
      <family val="2"/>
      <scheme val="minor"/>
    </font>
    <font>
      <sz val="11"/>
      <color rgb="FF000000"/>
      <name val="Arial"/>
      <family val="2"/>
    </font>
    <font>
      <b/>
      <sz val="16"/>
      <color rgb="FFFF0000"/>
      <name val="Arial"/>
      <family val="2"/>
    </font>
    <font>
      <b/>
      <sz val="24"/>
      <color rgb="FFFF0000"/>
      <name val="Arial"/>
      <family val="2"/>
    </font>
    <font>
      <b/>
      <sz val="16"/>
      <color rgb="FF000000"/>
      <name val="Arial"/>
      <family val="2"/>
    </font>
    <font>
      <sz val="16"/>
      <color rgb="FF000000"/>
      <name val="Arial"/>
      <family val="2"/>
    </font>
    <font>
      <u/>
      <sz val="16"/>
      <color rgb="FFFF0000"/>
      <name val="Arial"/>
      <family val="2"/>
    </font>
    <font>
      <u/>
      <sz val="11"/>
      <color rgb="FF0000FF"/>
      <name val="Arial"/>
      <family val="2"/>
    </font>
    <font>
      <b/>
      <sz val="11"/>
      <name val="Arial"/>
      <family val="2"/>
    </font>
    <font>
      <sz val="11"/>
      <name val="Arial"/>
      <family val="2"/>
    </font>
    <font>
      <b/>
      <sz val="14"/>
      <color rgb="FFFF0000"/>
      <name val="Arial"/>
      <family val="2"/>
    </font>
    <font>
      <b/>
      <sz val="11"/>
      <color rgb="FFFF0000"/>
      <name val="Arial"/>
      <family val="2"/>
    </font>
    <font>
      <b/>
      <u/>
      <sz val="11"/>
      <color rgb="FFFF0000"/>
      <name val="Arial"/>
      <family val="2"/>
    </font>
    <font>
      <b/>
      <sz val="11"/>
      <color rgb="FF000000"/>
      <name val="Arial"/>
      <family val="2"/>
    </font>
    <font>
      <vertAlign val="subscript"/>
      <sz val="11"/>
      <name val="Arial"/>
      <family val="2"/>
    </font>
    <font>
      <vertAlign val="subscript"/>
      <sz val="11"/>
      <color rgb="FF000000"/>
      <name val="Arial"/>
      <family val="2"/>
    </font>
    <font>
      <sz val="8"/>
      <name val="Arial"/>
      <family val="2"/>
    </font>
    <font>
      <i/>
      <sz val="11"/>
      <color rgb="FFFF0000"/>
      <name val="Aptos Narrow"/>
      <family val="2"/>
    </font>
    <font>
      <b/>
      <sz val="14"/>
      <name val="Arial"/>
      <family val="2"/>
    </font>
    <font>
      <sz val="8"/>
      <color rgb="FFFF0000"/>
      <name val="Arial"/>
      <family val="2"/>
    </font>
    <font>
      <sz val="11"/>
      <color theme="1"/>
      <name val="Calibri"/>
      <family val="2"/>
    </font>
    <font>
      <sz val="8"/>
      <color rgb="FF000000"/>
      <name val="Arial"/>
      <family val="2"/>
    </font>
    <font>
      <sz val="11"/>
      <name val="Calibri"/>
      <family val="2"/>
    </font>
    <font>
      <i/>
      <sz val="11"/>
      <name val="Arial"/>
      <family val="2"/>
    </font>
    <font>
      <u/>
      <sz val="11"/>
      <color rgb="FFFF0000"/>
      <name val="Arial"/>
      <family val="2"/>
    </font>
    <font>
      <sz val="11"/>
      <color rgb="FF808080"/>
      <name val="Calibri"/>
      <family val="2"/>
    </font>
    <font>
      <b/>
      <sz val="14"/>
      <color rgb="FF000000"/>
      <name val="Arial"/>
      <family val="2"/>
    </font>
    <font>
      <sz val="11"/>
      <color rgb="FFFF0000"/>
      <name val="Arial"/>
      <family val="2"/>
    </font>
    <font>
      <sz val="10"/>
      <name val="Arial"/>
      <family val="2"/>
    </font>
    <font>
      <sz val="9.5"/>
      <name val="Arial"/>
      <family val="2"/>
    </font>
    <font>
      <b/>
      <u/>
      <sz val="11"/>
      <color rgb="FF0000FF"/>
      <name val="Arial"/>
      <family val="2"/>
    </font>
    <font>
      <sz val="11"/>
      <color theme="1"/>
      <name val="Arial"/>
      <family val="2"/>
    </font>
    <font>
      <b/>
      <sz val="12"/>
      <color theme="1"/>
      <name val="Arial"/>
      <family val="2"/>
    </font>
    <font>
      <b/>
      <sz val="11"/>
      <color theme="1"/>
      <name val="Arial"/>
      <family val="2"/>
    </font>
    <font>
      <b/>
      <sz val="12"/>
      <name val="Arial"/>
      <family val="2"/>
    </font>
    <font>
      <sz val="11"/>
      <name val="Aptos Narrow"/>
      <family val="2"/>
      <scheme val="minor"/>
    </font>
    <font>
      <sz val="11"/>
      <color rgb="FFC00000"/>
      <name val="Arial"/>
      <family val="2"/>
    </font>
    <font>
      <sz val="8"/>
      <color theme="1"/>
      <name val="Arial"/>
      <family val="2"/>
    </font>
    <font>
      <sz val="9"/>
      <name val="Arial"/>
      <family val="2"/>
    </font>
  </fonts>
  <fills count="8">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2F2F2"/>
      </patternFill>
    </fill>
    <fill>
      <patternFill patternType="solid">
        <fgColor theme="0"/>
        <bgColor indexed="64"/>
      </patternFill>
    </fill>
    <fill>
      <patternFill patternType="solid">
        <fgColor theme="0"/>
        <bgColor rgb="FF000000"/>
      </patternFill>
    </fill>
  </fills>
  <borders count="75">
    <border>
      <left/>
      <right/>
      <top/>
      <bottom/>
      <diagonal/>
    </border>
    <border>
      <left style="thin">
        <color rgb="FF3F3F3F"/>
      </left>
      <right style="thin">
        <color rgb="FF3F3F3F"/>
      </right>
      <top style="thin">
        <color rgb="FF3F3F3F"/>
      </top>
      <bottom style="thin">
        <color rgb="FF3F3F3F"/>
      </bottom>
      <diagonal/>
    </border>
    <border>
      <left/>
      <right/>
      <top/>
      <bottom style="thin">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medium">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bottom style="thin">
        <color indexed="64"/>
      </bottom>
      <diagonal/>
    </border>
    <border>
      <left/>
      <right style="medium">
        <color indexed="64"/>
      </right>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bottom style="medium">
        <color indexed="64"/>
      </bottom>
      <diagonal/>
    </border>
    <border>
      <left/>
      <right/>
      <top style="medium">
        <color indexed="64"/>
      </top>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thin">
        <color indexed="64"/>
      </bottom>
      <diagonal/>
    </border>
    <border>
      <left style="medium">
        <color indexed="64"/>
      </left>
      <right style="medium">
        <color indexed="64"/>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style="medium">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top style="thin">
        <color indexed="64"/>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rgb="FF000000"/>
      </left>
      <right style="thin">
        <color rgb="FF000000"/>
      </right>
      <top style="thin">
        <color rgb="FF000000"/>
      </top>
      <bottom style="thin">
        <color rgb="FF000000"/>
      </bottom>
      <diagonal/>
    </border>
    <border>
      <left/>
      <right style="medium">
        <color indexed="64"/>
      </right>
      <top style="thin">
        <color indexed="64"/>
      </top>
      <bottom style="thin">
        <color indexed="64"/>
      </bottom>
      <diagonal/>
    </border>
    <border>
      <left style="medium">
        <color indexed="64"/>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style="thin">
        <color indexed="64"/>
      </right>
      <top/>
      <bottom style="medium">
        <color indexed="64"/>
      </bottom>
      <diagonal/>
    </border>
    <border>
      <left style="thin">
        <color indexed="64"/>
      </left>
      <right/>
      <top/>
      <bottom style="medium">
        <color indexed="64"/>
      </bottom>
      <diagonal/>
    </border>
    <border>
      <left/>
      <right/>
      <top style="medium">
        <color indexed="64"/>
      </top>
      <bottom style="thin">
        <color indexed="64"/>
      </bottom>
      <diagonal/>
    </border>
    <border>
      <left style="thin">
        <color indexed="64"/>
      </left>
      <right/>
      <top style="medium">
        <color indexed="64"/>
      </top>
      <bottom style="medium">
        <color indexed="64"/>
      </bottom>
      <diagonal/>
    </border>
    <border>
      <left style="medium">
        <color indexed="64"/>
      </left>
      <right style="medium">
        <color indexed="64"/>
      </right>
      <top/>
      <bottom/>
      <diagonal/>
    </border>
    <border>
      <left style="medium">
        <color indexed="64"/>
      </left>
      <right/>
      <top style="medium">
        <color indexed="64"/>
      </top>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right/>
      <top style="thin">
        <color indexed="64"/>
      </top>
      <bottom style="thin">
        <color indexed="64"/>
      </bottom>
      <diagonal/>
    </border>
    <border>
      <left/>
      <right style="medium">
        <color indexed="64"/>
      </right>
      <top/>
      <bottom/>
      <diagonal/>
    </border>
    <border>
      <left style="thin">
        <color indexed="64"/>
      </left>
      <right/>
      <top style="thin">
        <color indexed="64"/>
      </top>
      <bottom style="medium">
        <color indexed="64"/>
      </bottom>
      <diagonal/>
    </border>
    <border>
      <left/>
      <right style="medium">
        <color indexed="64"/>
      </right>
      <top style="medium">
        <color indexed="64"/>
      </top>
      <bottom style="thin">
        <color indexed="64"/>
      </bottom>
      <diagonal/>
    </border>
    <border>
      <left style="medium">
        <color indexed="64"/>
      </left>
      <right style="thin">
        <color indexed="64"/>
      </right>
      <top style="medium">
        <color indexed="64"/>
      </top>
      <bottom style="medium">
        <color indexed="64"/>
      </bottom>
      <diagonal/>
    </border>
    <border>
      <left/>
      <right style="medium">
        <color indexed="64"/>
      </right>
      <top style="medium">
        <color indexed="64"/>
      </top>
      <bottom/>
      <diagonal/>
    </border>
    <border>
      <left/>
      <right style="medium">
        <color indexed="64"/>
      </right>
      <top style="thin">
        <color indexed="64"/>
      </top>
      <bottom style="medium">
        <color indexed="64"/>
      </bottom>
      <diagonal/>
    </border>
    <border>
      <left style="medium">
        <color indexed="64"/>
      </left>
      <right/>
      <top/>
      <bottom/>
      <diagonal/>
    </border>
    <border>
      <left/>
      <right style="medium">
        <color indexed="64"/>
      </right>
      <top style="thin">
        <color indexed="64"/>
      </top>
      <bottom/>
      <diagonal/>
    </border>
    <border>
      <left style="thin">
        <color indexed="64"/>
      </left>
      <right style="thin">
        <color indexed="64"/>
      </right>
      <top style="medium">
        <color indexed="64"/>
      </top>
      <bottom/>
      <diagonal/>
    </border>
    <border>
      <left style="medium">
        <color indexed="64"/>
      </left>
      <right style="medium">
        <color indexed="64"/>
      </right>
      <top style="thin">
        <color indexed="64"/>
      </top>
      <bottom/>
      <diagonal/>
    </border>
    <border>
      <left style="medium">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medium">
        <color indexed="64"/>
      </right>
      <top/>
      <bottom/>
      <diagonal/>
    </border>
    <border>
      <left style="medium">
        <color indexed="64"/>
      </left>
      <right style="thin">
        <color indexed="64"/>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right/>
      <top style="thin">
        <color indexed="64"/>
      </top>
      <bottom style="medium">
        <color indexed="64"/>
      </bottom>
      <diagonal/>
    </border>
    <border>
      <left style="thin">
        <color indexed="64"/>
      </left>
      <right style="medium">
        <color indexed="64"/>
      </right>
      <top style="thin">
        <color indexed="64"/>
      </top>
      <bottom/>
      <diagonal/>
    </border>
    <border>
      <left style="thin">
        <color indexed="64"/>
      </left>
      <right style="medium">
        <color indexed="64"/>
      </right>
      <top/>
      <bottom style="thin">
        <color indexed="64"/>
      </bottom>
      <diagonal/>
    </border>
    <border>
      <left style="medium">
        <color indexed="64"/>
      </left>
      <right style="medium">
        <color indexed="64"/>
      </right>
      <top style="medium">
        <color indexed="64"/>
      </top>
      <bottom/>
      <diagonal/>
    </border>
    <border>
      <left/>
      <right style="thin">
        <color indexed="64"/>
      </right>
      <top style="thin">
        <color indexed="64"/>
      </top>
      <bottom/>
      <diagonal/>
    </border>
    <border>
      <left style="medium">
        <color indexed="64"/>
      </left>
      <right style="medium">
        <color indexed="64"/>
      </right>
      <top/>
      <bottom style="medium">
        <color indexed="64"/>
      </bottom>
      <diagonal/>
    </border>
    <border>
      <left style="medium">
        <color indexed="64"/>
      </left>
      <right style="thin">
        <color indexed="64"/>
      </right>
      <top/>
      <bottom style="medium">
        <color indexed="64"/>
      </bottom>
      <diagonal/>
    </border>
    <border>
      <left/>
      <right/>
      <top style="thin">
        <color indexed="64"/>
      </top>
      <bottom/>
      <diagonal/>
    </border>
  </borders>
  <cellStyleXfs count="7">
    <xf numFmtId="0" fontId="0" fillId="0" borderId="0"/>
    <xf numFmtId="9" fontId="1" fillId="0" borderId="0" applyFont="0" applyFill="0" applyBorder="0" applyAlignment="0" applyProtection="0"/>
    <xf numFmtId="0" fontId="2" fillId="2" borderId="0" applyNumberFormat="0" applyBorder="0" applyAlignment="0" applyProtection="0"/>
    <xf numFmtId="0" fontId="3" fillId="3" borderId="0" applyNumberFormat="0" applyBorder="0" applyAlignment="0" applyProtection="0"/>
    <xf numFmtId="0" fontId="4" fillId="4" borderId="0" applyNumberFormat="0" applyBorder="0" applyAlignment="0" applyProtection="0"/>
    <xf numFmtId="0" fontId="5" fillId="5" borderId="1" applyNumberFormat="0" applyAlignment="0" applyProtection="0"/>
    <xf numFmtId="0" fontId="6" fillId="0" borderId="0" applyNumberFormat="0" applyFill="0" applyBorder="0" applyAlignment="0" applyProtection="0"/>
  </cellStyleXfs>
  <cellXfs count="728">
    <xf numFmtId="0" fontId="0" fillId="0" borderId="0" xfId="0"/>
    <xf numFmtId="0" fontId="7" fillId="6" borderId="0" xfId="0" applyFont="1" applyFill="1"/>
    <xf numFmtId="0" fontId="8" fillId="6" borderId="0" xfId="0" applyFont="1" applyFill="1" applyAlignment="1">
      <alignment vertical="center"/>
    </xf>
    <xf numFmtId="0" fontId="9" fillId="6" borderId="0" xfId="0" applyFont="1" applyFill="1"/>
    <xf numFmtId="0" fontId="10" fillId="6" borderId="0" xfId="0" applyFont="1" applyFill="1"/>
    <xf numFmtId="0" fontId="11" fillId="6" borderId="0" xfId="0" applyFont="1" applyFill="1"/>
    <xf numFmtId="0" fontId="8" fillId="6" borderId="0" xfId="0" applyFont="1" applyFill="1" applyAlignment="1">
      <alignment horizontal="left"/>
    </xf>
    <xf numFmtId="0" fontId="11" fillId="6" borderId="0" xfId="0" applyFont="1" applyFill="1" applyAlignment="1">
      <alignment horizontal="left"/>
    </xf>
    <xf numFmtId="0" fontId="10" fillId="6" borderId="2" xfId="0" applyFont="1" applyFill="1" applyBorder="1" applyAlignment="1">
      <alignment wrapText="1"/>
    </xf>
    <xf numFmtId="0" fontId="11" fillId="6" borderId="0" xfId="0" applyFont="1" applyFill="1" applyAlignment="1">
      <alignment vertical="center" wrapText="1"/>
    </xf>
    <xf numFmtId="0" fontId="12" fillId="6" borderId="0" xfId="6" applyFont="1" applyFill="1" applyBorder="1"/>
    <xf numFmtId="0" fontId="8" fillId="6" borderId="0" xfId="0" applyFont="1" applyFill="1"/>
    <xf numFmtId="0" fontId="13" fillId="6" borderId="0" xfId="6" applyFont="1" applyFill="1" applyBorder="1"/>
    <xf numFmtId="0" fontId="14" fillId="6" borderId="0" xfId="0" applyFont="1" applyFill="1"/>
    <xf numFmtId="0" fontId="7" fillId="6" borderId="0" xfId="0" applyFont="1" applyFill="1" applyAlignment="1">
      <alignment vertical="center"/>
    </xf>
    <xf numFmtId="0" fontId="7" fillId="6" borderId="0" xfId="0" applyFont="1" applyFill="1" applyAlignment="1">
      <alignment vertical="center" wrapText="1"/>
    </xf>
    <xf numFmtId="0" fontId="15" fillId="6" borderId="0" xfId="0" applyFont="1" applyFill="1" applyAlignment="1">
      <alignment horizontal="left" vertical="center" wrapText="1" indent="3"/>
    </xf>
    <xf numFmtId="0" fontId="17" fillId="6" borderId="3" xfId="6" applyFont="1" applyFill="1" applyBorder="1" applyAlignment="1">
      <alignment vertical="center" wrapText="1"/>
    </xf>
    <xf numFmtId="0" fontId="19" fillId="6" borderId="6" xfId="0" applyFont="1" applyFill="1" applyBorder="1" applyAlignment="1">
      <alignment vertical="center"/>
    </xf>
    <xf numFmtId="0" fontId="19" fillId="6" borderId="7" xfId="0" applyFont="1" applyFill="1" applyBorder="1" applyAlignment="1">
      <alignment horizontal="left" vertical="center" wrapText="1"/>
    </xf>
    <xf numFmtId="0" fontId="19" fillId="6" borderId="8" xfId="0" applyFont="1" applyFill="1" applyBorder="1" applyAlignment="1">
      <alignment horizontal="left" vertical="center"/>
    </xf>
    <xf numFmtId="0" fontId="19" fillId="6" borderId="5" xfId="0" applyFont="1" applyFill="1" applyBorder="1" applyAlignment="1">
      <alignment horizontal="left" vertical="center" wrapText="1"/>
    </xf>
    <xf numFmtId="0" fontId="19" fillId="6" borderId="9" xfId="0" applyFont="1" applyFill="1" applyBorder="1" applyAlignment="1">
      <alignment horizontal="left" vertical="center" wrapText="1"/>
    </xf>
    <xf numFmtId="0" fontId="19" fillId="6" borderId="10" xfId="0" applyFont="1" applyFill="1" applyBorder="1" applyAlignment="1">
      <alignment vertical="center"/>
    </xf>
    <xf numFmtId="0" fontId="15" fillId="6" borderId="10" xfId="5" applyFont="1" applyFill="1" applyBorder="1" applyAlignment="1">
      <alignment vertical="center" wrapText="1"/>
    </xf>
    <xf numFmtId="0" fontId="15" fillId="6" borderId="11" xfId="2" applyFont="1" applyFill="1" applyBorder="1" applyAlignment="1">
      <alignment vertical="center" wrapText="1"/>
    </xf>
    <xf numFmtId="3" fontId="15" fillId="6" borderId="12" xfId="2" applyNumberFormat="1" applyFont="1" applyFill="1" applyBorder="1" applyAlignment="1">
      <alignment vertical="center"/>
    </xf>
    <xf numFmtId="0" fontId="15" fillId="6" borderId="13" xfId="2" applyFont="1" applyFill="1" applyBorder="1" applyAlignment="1">
      <alignment horizontal="right" vertical="center" wrapText="1"/>
    </xf>
    <xf numFmtId="0" fontId="7" fillId="6" borderId="14" xfId="0" applyFont="1" applyFill="1" applyBorder="1" applyAlignment="1">
      <alignment horizontal="left" vertical="center" indent="3"/>
    </xf>
    <xf numFmtId="0" fontId="15" fillId="6" borderId="14" xfId="5" applyFont="1" applyFill="1" applyBorder="1" applyAlignment="1">
      <alignment vertical="center" wrapText="1"/>
    </xf>
    <xf numFmtId="0" fontId="15" fillId="6" borderId="15" xfId="2" applyFont="1" applyFill="1" applyBorder="1" applyAlignment="1">
      <alignment vertical="center" wrapText="1"/>
    </xf>
    <xf numFmtId="3" fontId="15" fillId="6" borderId="16" xfId="2" applyNumberFormat="1" applyFont="1" applyFill="1" applyBorder="1" applyAlignment="1">
      <alignment vertical="center"/>
    </xf>
    <xf numFmtId="0" fontId="15" fillId="6" borderId="17" xfId="0" applyFont="1" applyFill="1" applyBorder="1" applyAlignment="1">
      <alignment horizontal="right" vertical="center" wrapText="1"/>
    </xf>
    <xf numFmtId="0" fontId="7" fillId="6" borderId="14" xfId="0" applyFont="1" applyFill="1" applyBorder="1" applyAlignment="1">
      <alignment horizontal="left" vertical="center" indent="6"/>
    </xf>
    <xf numFmtId="0" fontId="15" fillId="6" borderId="16" xfId="2" applyFont="1" applyFill="1" applyBorder="1" applyAlignment="1">
      <alignment horizontal="right" vertical="center"/>
    </xf>
    <xf numFmtId="0" fontId="15" fillId="7" borderId="16" xfId="2" applyFont="1" applyFill="1" applyBorder="1" applyAlignment="1">
      <alignment horizontal="right" vertical="center"/>
    </xf>
    <xf numFmtId="164" fontId="15" fillId="6" borderId="16" xfId="2" applyNumberFormat="1" applyFont="1" applyFill="1" applyBorder="1" applyAlignment="1">
      <alignment horizontal="right" vertical="center"/>
    </xf>
    <xf numFmtId="0" fontId="15" fillId="6" borderId="14" xfId="0" applyFont="1" applyFill="1" applyBorder="1" applyAlignment="1">
      <alignment horizontal="left" vertical="center" indent="3"/>
    </xf>
    <xf numFmtId="0" fontId="7" fillId="6" borderId="14" xfId="0" applyFont="1" applyFill="1" applyBorder="1" applyAlignment="1">
      <alignment horizontal="left" vertical="center" indent="1"/>
    </xf>
    <xf numFmtId="0" fontId="15" fillId="6" borderId="18" xfId="2" applyFont="1" applyFill="1" applyBorder="1" applyAlignment="1">
      <alignment vertical="center" wrapText="1"/>
    </xf>
    <xf numFmtId="0" fontId="15" fillId="6" borderId="2" xfId="2" applyFont="1" applyFill="1" applyBorder="1" applyAlignment="1">
      <alignment vertical="center"/>
    </xf>
    <xf numFmtId="0" fontId="15" fillId="6" borderId="19" xfId="0" applyFont="1" applyFill="1" applyBorder="1" applyAlignment="1">
      <alignment horizontal="right" vertical="center"/>
    </xf>
    <xf numFmtId="2" fontId="15" fillId="6" borderId="16" xfId="2" applyNumberFormat="1" applyFont="1" applyFill="1" applyBorder="1" applyAlignment="1">
      <alignment vertical="center"/>
    </xf>
    <xf numFmtId="0" fontId="15" fillId="6" borderId="17" xfId="0" applyFont="1" applyFill="1" applyBorder="1" applyAlignment="1">
      <alignment horizontal="right" vertical="center"/>
    </xf>
    <xf numFmtId="0" fontId="7" fillId="6" borderId="20" xfId="0" applyFont="1" applyFill="1" applyBorder="1" applyAlignment="1">
      <alignment horizontal="left" vertical="center" indent="3"/>
    </xf>
    <xf numFmtId="0" fontId="15" fillId="6" borderId="20" xfId="5" applyFont="1" applyFill="1" applyBorder="1" applyAlignment="1">
      <alignment vertical="center" wrapText="1"/>
    </xf>
    <xf numFmtId="0" fontId="15" fillId="6" borderId="21" xfId="2" applyFont="1" applyFill="1" applyBorder="1" applyAlignment="1">
      <alignment vertical="center" wrapText="1"/>
    </xf>
    <xf numFmtId="2" fontId="15" fillId="6" borderId="22" xfId="2" applyNumberFormat="1" applyFont="1" applyFill="1" applyBorder="1" applyAlignment="1">
      <alignment vertical="center"/>
    </xf>
    <xf numFmtId="0" fontId="15" fillId="6" borderId="23" xfId="0" applyFont="1" applyFill="1" applyBorder="1" applyAlignment="1">
      <alignment horizontal="right" vertical="center"/>
    </xf>
    <xf numFmtId="0" fontId="7" fillId="6" borderId="24" xfId="0" applyFont="1" applyFill="1" applyBorder="1" applyAlignment="1">
      <alignment horizontal="left" vertical="center" indent="4"/>
    </xf>
    <xf numFmtId="0" fontId="7" fillId="6" borderId="25" xfId="0" applyFont="1" applyFill="1" applyBorder="1" applyAlignment="1">
      <alignment horizontal="left" vertical="center" indent="4"/>
    </xf>
    <xf numFmtId="0" fontId="15" fillId="6" borderId="26" xfId="2" applyFont="1" applyFill="1" applyBorder="1" applyAlignment="1">
      <alignment vertical="center" wrapText="1"/>
    </xf>
    <xf numFmtId="2" fontId="15" fillId="6" borderId="26" xfId="2" applyNumberFormat="1" applyFont="1" applyFill="1" applyBorder="1" applyAlignment="1">
      <alignment vertical="center"/>
    </xf>
    <xf numFmtId="0" fontId="15" fillId="6" borderId="26" xfId="2" applyFont="1" applyFill="1" applyBorder="1" applyAlignment="1">
      <alignment vertical="center"/>
    </xf>
    <xf numFmtId="0" fontId="15" fillId="6" borderId="27" xfId="0" applyFont="1" applyFill="1" applyBorder="1" applyAlignment="1">
      <alignment horizontal="right" vertical="center"/>
    </xf>
    <xf numFmtId="0" fontId="19" fillId="6" borderId="28" xfId="0" applyFont="1" applyFill="1" applyBorder="1" applyAlignment="1">
      <alignment vertical="center"/>
    </xf>
    <xf numFmtId="0" fontId="15" fillId="6" borderId="29" xfId="5" applyFont="1" applyFill="1" applyBorder="1" applyAlignment="1">
      <alignment vertical="center" wrapText="1"/>
    </xf>
    <xf numFmtId="0" fontId="15" fillId="6" borderId="30" xfId="2" applyFont="1" applyFill="1" applyBorder="1" applyAlignment="1">
      <alignment vertical="center" wrapText="1"/>
    </xf>
    <xf numFmtId="3" fontId="15" fillId="6" borderId="31" xfId="2" applyNumberFormat="1" applyFont="1" applyFill="1" applyBorder="1" applyAlignment="1">
      <alignment vertical="center"/>
    </xf>
    <xf numFmtId="0" fontId="7" fillId="6" borderId="32" xfId="0" applyFont="1" applyFill="1" applyBorder="1" applyAlignment="1">
      <alignment horizontal="left" vertical="center" wrapText="1" indent="3"/>
    </xf>
    <xf numFmtId="0" fontId="15" fillId="6" borderId="33" xfId="2" applyFont="1" applyFill="1" applyBorder="1" applyAlignment="1">
      <alignment vertical="center" wrapText="1"/>
    </xf>
    <xf numFmtId="3" fontId="15" fillId="6" borderId="16" xfId="2" applyNumberFormat="1" applyFont="1" applyFill="1" applyBorder="1" applyAlignment="1">
      <alignment horizontal="right" vertical="center"/>
    </xf>
    <xf numFmtId="3" fontId="15" fillId="6" borderId="34" xfId="2" applyNumberFormat="1" applyFont="1" applyFill="1" applyBorder="1" applyAlignment="1">
      <alignment vertical="center"/>
    </xf>
    <xf numFmtId="0" fontId="7" fillId="6" borderId="35" xfId="0" applyFont="1" applyFill="1" applyBorder="1" applyAlignment="1">
      <alignment horizontal="left" vertical="center" wrapText="1" indent="3"/>
    </xf>
    <xf numFmtId="3" fontId="15" fillId="6" borderId="36" xfId="2" applyNumberFormat="1" applyFont="1" applyFill="1" applyBorder="1" applyAlignment="1">
      <alignment horizontal="right" vertical="center"/>
    </xf>
    <xf numFmtId="3" fontId="15" fillId="6" borderId="36" xfId="2" applyNumberFormat="1" applyFont="1" applyFill="1" applyBorder="1" applyAlignment="1">
      <alignment vertical="center"/>
    </xf>
    <xf numFmtId="3" fontId="15" fillId="6" borderId="37" xfId="2" applyNumberFormat="1" applyFont="1" applyFill="1" applyBorder="1" applyAlignment="1">
      <alignment vertical="center"/>
    </xf>
    <xf numFmtId="3" fontId="15" fillId="6" borderId="37" xfId="2" applyNumberFormat="1" applyFont="1" applyFill="1" applyBorder="1" applyAlignment="1">
      <alignment horizontal="right" vertical="center"/>
    </xf>
    <xf numFmtId="3" fontId="15" fillId="6" borderId="38" xfId="2" applyNumberFormat="1" applyFont="1" applyFill="1" applyBorder="1" applyAlignment="1">
      <alignment vertical="center"/>
    </xf>
    <xf numFmtId="0" fontId="15" fillId="6" borderId="39" xfId="0" applyFont="1" applyFill="1" applyBorder="1" applyAlignment="1">
      <alignment horizontal="right" vertical="center" wrapText="1"/>
    </xf>
    <xf numFmtId="3" fontId="15" fillId="6" borderId="38" xfId="2" applyNumberFormat="1" applyFont="1" applyFill="1" applyBorder="1" applyAlignment="1">
      <alignment horizontal="right" vertical="center"/>
    </xf>
    <xf numFmtId="0" fontId="7" fillId="7" borderId="0" xfId="0" applyFont="1" applyFill="1" applyAlignment="1">
      <alignment vertical="center" wrapText="1"/>
    </xf>
    <xf numFmtId="0" fontId="7" fillId="6" borderId="40" xfId="0" applyFont="1" applyFill="1" applyBorder="1" applyAlignment="1">
      <alignment horizontal="left" vertical="center" wrapText="1" indent="3"/>
    </xf>
    <xf numFmtId="0" fontId="15" fillId="6" borderId="41" xfId="2" applyFont="1" applyFill="1" applyBorder="1" applyAlignment="1">
      <alignment vertical="center" wrapText="1"/>
    </xf>
    <xf numFmtId="3" fontId="15" fillId="6" borderId="22" xfId="2" applyNumberFormat="1" applyFont="1" applyFill="1" applyBorder="1" applyAlignment="1">
      <alignment horizontal="right" vertical="center"/>
    </xf>
    <xf numFmtId="3" fontId="15" fillId="6" borderId="42" xfId="2" applyNumberFormat="1" applyFont="1" applyFill="1" applyBorder="1" applyAlignment="1">
      <alignment horizontal="right" vertical="center"/>
    </xf>
    <xf numFmtId="3" fontId="15" fillId="6" borderId="42" xfId="2" applyNumberFormat="1" applyFont="1" applyFill="1" applyBorder="1" applyAlignment="1">
      <alignment vertical="center"/>
    </xf>
    <xf numFmtId="3" fontId="15" fillId="6" borderId="43" xfId="2" applyNumberFormat="1" applyFont="1" applyFill="1" applyBorder="1" applyAlignment="1">
      <alignment vertical="center"/>
    </xf>
    <xf numFmtId="0" fontId="15" fillId="6" borderId="23" xfId="0" applyFont="1" applyFill="1" applyBorder="1" applyAlignment="1">
      <alignment horizontal="right" vertical="center" wrapText="1"/>
    </xf>
    <xf numFmtId="3" fontId="15" fillId="6" borderId="0" xfId="2" applyNumberFormat="1" applyFont="1" applyFill="1" applyBorder="1" applyAlignment="1">
      <alignment horizontal="right" vertical="center"/>
    </xf>
    <xf numFmtId="3" fontId="15" fillId="6" borderId="0" xfId="2" applyNumberFormat="1" applyFont="1" applyFill="1" applyBorder="1" applyAlignment="1">
      <alignment vertical="center"/>
    </xf>
    <xf numFmtId="0" fontId="15" fillId="6" borderId="0" xfId="0" applyFont="1" applyFill="1" applyAlignment="1">
      <alignment horizontal="right" vertical="center" wrapText="1"/>
    </xf>
    <xf numFmtId="0" fontId="7" fillId="6" borderId="0" xfId="0" applyFont="1" applyFill="1" applyAlignment="1">
      <alignment horizontal="left" vertical="center" wrapText="1"/>
    </xf>
    <xf numFmtId="0" fontId="15" fillId="6" borderId="0" xfId="2" applyFont="1" applyFill="1" applyBorder="1" applyAlignment="1">
      <alignment vertical="center" wrapText="1"/>
    </xf>
    <xf numFmtId="0" fontId="15" fillId="6" borderId="0" xfId="0" applyFont="1" applyFill="1" applyAlignment="1">
      <alignment vertical="center" wrapText="1"/>
    </xf>
    <xf numFmtId="0" fontId="16" fillId="6" borderId="29" xfId="0" applyFont="1" applyFill="1" applyBorder="1" applyAlignment="1">
      <alignment vertical="center"/>
    </xf>
    <xf numFmtId="0" fontId="16" fillId="6" borderId="6" xfId="0" applyFont="1" applyFill="1" applyBorder="1" applyAlignment="1">
      <alignment vertical="center"/>
    </xf>
    <xf numFmtId="0" fontId="17" fillId="6" borderId="44" xfId="6" applyFont="1" applyFill="1" applyBorder="1" applyAlignment="1">
      <alignment vertical="center" wrapText="1"/>
    </xf>
    <xf numFmtId="0" fontId="19" fillId="6" borderId="45" xfId="0" applyFont="1" applyFill="1" applyBorder="1" applyAlignment="1">
      <alignment horizontal="left" vertical="center"/>
    </xf>
    <xf numFmtId="0" fontId="19" fillId="6" borderId="0" xfId="0" applyFont="1" applyFill="1" applyAlignment="1">
      <alignment vertical="center" wrapText="1"/>
    </xf>
    <xf numFmtId="0" fontId="7" fillId="6" borderId="46" xfId="0" applyFont="1" applyFill="1" applyBorder="1" applyAlignment="1">
      <alignment vertical="center"/>
    </xf>
    <xf numFmtId="0" fontId="7" fillId="6" borderId="47" xfId="0" applyFont="1" applyFill="1" applyBorder="1" applyAlignment="1">
      <alignment vertical="center"/>
    </xf>
    <xf numFmtId="0" fontId="19" fillId="6" borderId="48" xfId="0" applyFont="1" applyFill="1" applyBorder="1" applyAlignment="1">
      <alignment horizontal="left" vertical="center" wrapText="1"/>
    </xf>
    <xf numFmtId="0" fontId="19" fillId="6" borderId="49" xfId="0" applyFont="1" applyFill="1" applyBorder="1" applyAlignment="1">
      <alignment horizontal="right" vertical="center" wrapText="1"/>
    </xf>
    <xf numFmtId="0" fontId="19" fillId="6" borderId="0" xfId="0" applyFont="1" applyFill="1" applyAlignment="1">
      <alignment vertical="center"/>
    </xf>
    <xf numFmtId="0" fontId="14" fillId="6" borderId="14" xfId="5" applyFont="1" applyFill="1" applyBorder="1" applyAlignment="1">
      <alignment vertical="center" wrapText="1"/>
    </xf>
    <xf numFmtId="0" fontId="15" fillId="6" borderId="32" xfId="5" applyFont="1" applyFill="1" applyBorder="1" applyAlignment="1">
      <alignment vertical="center" wrapText="1"/>
    </xf>
    <xf numFmtId="164" fontId="15" fillId="6" borderId="16" xfId="2" applyNumberFormat="1" applyFont="1" applyFill="1" applyBorder="1" applyAlignment="1">
      <alignment vertical="center"/>
    </xf>
    <xf numFmtId="164" fontId="15" fillId="6" borderId="34" xfId="2" applyNumberFormat="1" applyFont="1" applyFill="1" applyBorder="1" applyAlignment="1">
      <alignment horizontal="right" vertical="center"/>
    </xf>
    <xf numFmtId="0" fontId="15" fillId="6" borderId="14" xfId="0" applyFont="1" applyFill="1" applyBorder="1" applyAlignment="1">
      <alignment horizontal="left" vertical="center" wrapText="1" indent="2"/>
    </xf>
    <xf numFmtId="2" fontId="15" fillId="6" borderId="34" xfId="2" applyNumberFormat="1" applyFont="1" applyFill="1" applyBorder="1" applyAlignment="1">
      <alignment horizontal="right" vertical="center"/>
    </xf>
    <xf numFmtId="2" fontId="15" fillId="6" borderId="50" xfId="2" applyNumberFormat="1" applyFont="1" applyFill="1" applyBorder="1" applyAlignment="1">
      <alignment vertical="center"/>
    </xf>
    <xf numFmtId="2" fontId="15" fillId="6" borderId="50" xfId="2" applyNumberFormat="1" applyFont="1" applyFill="1" applyBorder="1" applyAlignment="1">
      <alignment horizontal="right" vertical="center"/>
    </xf>
    <xf numFmtId="0" fontId="15" fillId="6" borderId="39" xfId="0" applyFont="1" applyFill="1" applyBorder="1" applyAlignment="1">
      <alignment horizontal="right" vertical="center"/>
    </xf>
    <xf numFmtId="0" fontId="15" fillId="6" borderId="14" xfId="0" applyFont="1" applyFill="1" applyBorder="1" applyAlignment="1">
      <alignment horizontal="left" vertical="center" wrapText="1" indent="3"/>
    </xf>
    <xf numFmtId="0" fontId="7" fillId="6" borderId="51" xfId="0" applyFont="1" applyFill="1" applyBorder="1" applyAlignment="1">
      <alignment vertical="center" wrapText="1"/>
    </xf>
    <xf numFmtId="0" fontId="15" fillId="6" borderId="14" xfId="0" applyFont="1" applyFill="1" applyBorder="1" applyAlignment="1">
      <alignment horizontal="left" vertical="center" wrapText="1" indent="6"/>
    </xf>
    <xf numFmtId="0" fontId="15" fillId="6" borderId="14" xfId="5" applyFont="1" applyFill="1" applyBorder="1" applyAlignment="1">
      <alignment horizontal="left" vertical="center" wrapText="1" indent="6"/>
    </xf>
    <xf numFmtId="0" fontId="15" fillId="6" borderId="17" xfId="3" applyFont="1" applyFill="1" applyBorder="1" applyAlignment="1">
      <alignment horizontal="right" vertical="center"/>
    </xf>
    <xf numFmtId="0" fontId="15" fillId="6" borderId="32" xfId="2" applyFont="1" applyFill="1" applyBorder="1" applyAlignment="1">
      <alignment vertical="center" wrapText="1"/>
    </xf>
    <xf numFmtId="164" fontId="15" fillId="6" borderId="50" xfId="2" applyNumberFormat="1" applyFont="1" applyFill="1" applyBorder="1" applyAlignment="1">
      <alignment vertical="center"/>
    </xf>
    <xf numFmtId="164" fontId="15" fillId="6" borderId="50" xfId="2" applyNumberFormat="1" applyFont="1" applyFill="1" applyBorder="1" applyAlignment="1">
      <alignment horizontal="right" vertical="center"/>
    </xf>
    <xf numFmtId="164" fontId="7" fillId="6" borderId="38" xfId="2" applyNumberFormat="1" applyFont="1" applyFill="1" applyBorder="1" applyAlignment="1">
      <alignment vertical="center"/>
    </xf>
    <xf numFmtId="164" fontId="15" fillId="6" borderId="38" xfId="2" applyNumberFormat="1" applyFont="1" applyFill="1" applyBorder="1" applyAlignment="1">
      <alignment horizontal="right" vertical="center"/>
    </xf>
    <xf numFmtId="0" fontId="7" fillId="6" borderId="38" xfId="0" applyFont="1" applyFill="1" applyBorder="1" applyAlignment="1">
      <alignment vertical="center" wrapText="1"/>
    </xf>
    <xf numFmtId="0" fontId="15" fillId="6" borderId="14" xfId="5" applyFont="1" applyFill="1" applyBorder="1" applyAlignment="1">
      <alignment horizontal="left" vertical="center" wrapText="1" indent="1"/>
    </xf>
    <xf numFmtId="0" fontId="15" fillId="6" borderId="17" xfId="2" applyFont="1" applyFill="1" applyBorder="1" applyAlignment="1">
      <alignment horizontal="right" vertical="center"/>
    </xf>
    <xf numFmtId="0" fontId="15" fillId="6" borderId="20" xfId="0" applyFont="1" applyFill="1" applyBorder="1" applyAlignment="1">
      <alignment horizontal="left" vertical="center" wrapText="1"/>
    </xf>
    <xf numFmtId="0" fontId="15" fillId="6" borderId="40" xfId="5" applyFont="1" applyFill="1" applyBorder="1" applyAlignment="1">
      <alignment vertical="center" wrapText="1"/>
    </xf>
    <xf numFmtId="1" fontId="15" fillId="6" borderId="22" xfId="2" applyNumberFormat="1" applyFont="1" applyFill="1" applyBorder="1" applyAlignment="1">
      <alignment vertical="center"/>
    </xf>
    <xf numFmtId="1" fontId="15" fillId="6" borderId="22" xfId="2" applyNumberFormat="1" applyFont="1" applyFill="1" applyBorder="1" applyAlignment="1">
      <alignment horizontal="right" vertical="center"/>
    </xf>
    <xf numFmtId="1" fontId="15" fillId="6" borderId="52" xfId="2" applyNumberFormat="1" applyFont="1" applyFill="1" applyBorder="1" applyAlignment="1">
      <alignment horizontal="right" vertical="center"/>
    </xf>
    <xf numFmtId="0" fontId="15" fillId="6" borderId="0" xfId="0" applyFont="1" applyFill="1" applyAlignment="1">
      <alignment vertical="center"/>
    </xf>
    <xf numFmtId="0" fontId="23" fillId="6" borderId="0" xfId="0" applyFont="1" applyFill="1" applyAlignment="1">
      <alignment wrapText="1"/>
    </xf>
    <xf numFmtId="0" fontId="17" fillId="6" borderId="47" xfId="6" applyFont="1" applyFill="1" applyBorder="1" applyAlignment="1">
      <alignment vertical="center" wrapText="1"/>
    </xf>
    <xf numFmtId="0" fontId="18" fillId="6" borderId="53" xfId="6" applyFont="1" applyFill="1" applyBorder="1" applyAlignment="1">
      <alignment horizontal="left" vertical="center" wrapText="1"/>
    </xf>
    <xf numFmtId="0" fontId="24" fillId="6" borderId="6" xfId="0" applyFont="1" applyFill="1" applyBorder="1" applyAlignment="1">
      <alignment vertical="center"/>
    </xf>
    <xf numFmtId="0" fontId="14" fillId="6" borderId="54" xfId="0" applyFont="1" applyFill="1" applyBorder="1" applyAlignment="1">
      <alignment vertical="center" wrapText="1"/>
    </xf>
    <xf numFmtId="0" fontId="14" fillId="6" borderId="8" xfId="0" applyFont="1" applyFill="1" applyBorder="1" applyAlignment="1">
      <alignment horizontal="left" vertical="center"/>
    </xf>
    <xf numFmtId="0" fontId="14" fillId="6" borderId="9" xfId="0" applyFont="1" applyFill="1" applyBorder="1" applyAlignment="1">
      <alignment vertical="center" wrapText="1"/>
    </xf>
    <xf numFmtId="0" fontId="14" fillId="6" borderId="28" xfId="0" applyFont="1" applyFill="1" applyBorder="1" applyAlignment="1">
      <alignment vertical="center"/>
    </xf>
    <xf numFmtId="0" fontId="14" fillId="6" borderId="47" xfId="0" applyFont="1" applyFill="1" applyBorder="1" applyAlignment="1">
      <alignment vertical="center"/>
    </xf>
    <xf numFmtId="0" fontId="15" fillId="6" borderId="47" xfId="0" applyFont="1" applyFill="1" applyBorder="1" applyAlignment="1">
      <alignment vertical="center" wrapText="1"/>
    </xf>
    <xf numFmtId="0" fontId="15" fillId="6" borderId="25" xfId="0" applyFont="1" applyFill="1" applyBorder="1" applyAlignment="1">
      <alignment vertical="center"/>
    </xf>
    <xf numFmtId="0" fontId="15" fillId="6" borderId="55" xfId="0" applyFont="1" applyFill="1" applyBorder="1" applyAlignment="1">
      <alignment vertical="center" wrapText="1"/>
    </xf>
    <xf numFmtId="0" fontId="15" fillId="6" borderId="16" xfId="2" applyFont="1" applyFill="1" applyBorder="1" applyAlignment="1">
      <alignment vertical="center"/>
    </xf>
    <xf numFmtId="0" fontId="7" fillId="6" borderId="16" xfId="0" applyFont="1" applyFill="1" applyBorder="1" applyAlignment="1">
      <alignment vertical="center" wrapText="1"/>
    </xf>
    <xf numFmtId="0" fontId="15" fillId="6" borderId="17" xfId="3" applyFont="1" applyFill="1" applyBorder="1" applyAlignment="1">
      <alignment horizontal="right" vertical="center" wrapText="1"/>
    </xf>
    <xf numFmtId="0" fontId="14" fillId="6" borderId="14" xfId="5" applyFont="1" applyFill="1" applyBorder="1" applyAlignment="1">
      <alignment horizontal="left" vertical="center" wrapText="1" indent="3"/>
    </xf>
    <xf numFmtId="0" fontId="15" fillId="6" borderId="50" xfId="2" applyFont="1" applyFill="1" applyBorder="1" applyAlignment="1">
      <alignment vertical="center"/>
    </xf>
    <xf numFmtId="0" fontId="15" fillId="6" borderId="39" xfId="3" applyFont="1" applyFill="1" applyBorder="1" applyAlignment="1">
      <alignment horizontal="right" vertical="center" wrapText="1"/>
    </xf>
    <xf numFmtId="0" fontId="14" fillId="6" borderId="32" xfId="0" applyFont="1" applyFill="1" applyBorder="1" applyAlignment="1">
      <alignment horizontal="left" vertical="center" indent="3"/>
    </xf>
    <xf numFmtId="0" fontId="15" fillId="6" borderId="32" xfId="4" applyFont="1" applyFill="1" applyBorder="1" applyAlignment="1">
      <alignment vertical="center" wrapText="1"/>
    </xf>
    <xf numFmtId="0" fontId="15" fillId="6" borderId="50" xfId="4" applyFont="1" applyFill="1" applyBorder="1" applyAlignment="1">
      <alignment vertical="center"/>
    </xf>
    <xf numFmtId="0" fontId="15" fillId="6" borderId="32" xfId="0" applyFont="1" applyFill="1" applyBorder="1" applyAlignment="1">
      <alignment horizontal="left" vertical="center" wrapText="1" indent="6"/>
    </xf>
    <xf numFmtId="0" fontId="15" fillId="6" borderId="32" xfId="0" applyFont="1" applyFill="1" applyBorder="1" applyAlignment="1">
      <alignment horizontal="left" vertical="center" wrapText="1" indent="9"/>
    </xf>
    <xf numFmtId="0" fontId="15" fillId="6" borderId="32" xfId="5" applyFont="1" applyFill="1" applyBorder="1" applyAlignment="1">
      <alignment horizontal="left" vertical="center" wrapText="1" indent="1"/>
    </xf>
    <xf numFmtId="0" fontId="14" fillId="6" borderId="32" xfId="0" applyFont="1" applyFill="1" applyBorder="1" applyAlignment="1">
      <alignment vertical="center"/>
    </xf>
    <xf numFmtId="0" fontId="15" fillId="6" borderId="32" xfId="3" applyFont="1" applyFill="1" applyBorder="1" applyAlignment="1">
      <alignment vertical="center" wrapText="1"/>
    </xf>
    <xf numFmtId="0" fontId="15" fillId="6" borderId="50" xfId="3" applyFont="1" applyFill="1" applyBorder="1" applyAlignment="1">
      <alignment vertical="center"/>
    </xf>
    <xf numFmtId="165" fontId="15" fillId="6" borderId="16" xfId="2" applyNumberFormat="1" applyFont="1" applyFill="1" applyBorder="1" applyAlignment="1">
      <alignment vertical="center"/>
    </xf>
    <xf numFmtId="0" fontId="14" fillId="6" borderId="32" xfId="5" applyFont="1" applyFill="1" applyBorder="1" applyAlignment="1">
      <alignment horizontal="left" vertical="center" wrapText="1" indent="3"/>
    </xf>
    <xf numFmtId="164" fontId="7" fillId="6" borderId="16" xfId="0" applyNumberFormat="1" applyFont="1" applyFill="1" applyBorder="1" applyAlignment="1">
      <alignment vertical="center" wrapText="1"/>
    </xf>
    <xf numFmtId="0" fontId="15" fillId="6" borderId="32" xfId="5" applyFont="1" applyFill="1" applyBorder="1" applyAlignment="1">
      <alignment horizontal="left" vertical="center" wrapText="1" indent="3"/>
    </xf>
    <xf numFmtId="0" fontId="14" fillId="6" borderId="32" xfId="5" applyFont="1" applyFill="1" applyBorder="1" applyAlignment="1">
      <alignment horizontal="left" vertical="center" wrapText="1"/>
    </xf>
    <xf numFmtId="0" fontId="15" fillId="6" borderId="40" xfId="5" applyFont="1" applyFill="1" applyBorder="1" applyAlignment="1">
      <alignment horizontal="left" vertical="center" wrapText="1" indent="1"/>
    </xf>
    <xf numFmtId="0" fontId="7" fillId="6" borderId="22" xfId="0" applyFont="1" applyFill="1" applyBorder="1" applyAlignment="1">
      <alignment vertical="center" wrapText="1"/>
    </xf>
    <xf numFmtId="0" fontId="15" fillId="6" borderId="56" xfId="3" applyFont="1" applyFill="1" applyBorder="1" applyAlignment="1">
      <alignment horizontal="right" vertical="center" wrapText="1"/>
    </xf>
    <xf numFmtId="0" fontId="15" fillId="6" borderId="57" xfId="5" applyFont="1" applyFill="1" applyBorder="1" applyAlignment="1">
      <alignment horizontal="left" vertical="center" wrapText="1" indent="2"/>
    </xf>
    <xf numFmtId="0" fontId="15" fillId="6" borderId="0" xfId="5" applyFont="1" applyFill="1" applyBorder="1" applyAlignment="1">
      <alignment horizontal="left" vertical="center" wrapText="1" indent="2"/>
    </xf>
    <xf numFmtId="0" fontId="15" fillId="6" borderId="0" xfId="2" applyFont="1" applyFill="1" applyBorder="1" applyAlignment="1">
      <alignment vertical="center"/>
    </xf>
    <xf numFmtId="0" fontId="15" fillId="6" borderId="51" xfId="0" applyFont="1" applyFill="1" applyBorder="1" applyAlignment="1">
      <alignment horizontal="right" vertical="center" wrapText="1"/>
    </xf>
    <xf numFmtId="0" fontId="15" fillId="6" borderId="28" xfId="3" applyFont="1" applyFill="1" applyBorder="1" applyAlignment="1">
      <alignment vertical="center" wrapText="1"/>
    </xf>
    <xf numFmtId="0" fontId="15" fillId="6" borderId="44" xfId="0" applyFont="1" applyFill="1" applyBorder="1" applyAlignment="1">
      <alignment vertical="center" wrapText="1"/>
    </xf>
    <xf numFmtId="0" fontId="15" fillId="6" borderId="53" xfId="0" applyFont="1" applyFill="1" applyBorder="1" applyAlignment="1">
      <alignment horizontal="right" vertical="center" wrapText="1"/>
    </xf>
    <xf numFmtId="0" fontId="15" fillId="6" borderId="32" xfId="5" applyFont="1" applyFill="1" applyBorder="1" applyAlignment="1">
      <alignment horizontal="left" vertical="center" wrapText="1"/>
    </xf>
    <xf numFmtId="0" fontId="7" fillId="6" borderId="16" xfId="0" applyFont="1" applyFill="1" applyBorder="1" applyAlignment="1">
      <alignment horizontal="right" vertical="center" wrapText="1"/>
    </xf>
    <xf numFmtId="0" fontId="15" fillId="6" borderId="35" xfId="5" applyFont="1" applyFill="1" applyBorder="1" applyAlignment="1">
      <alignment horizontal="left" vertical="center" wrapText="1"/>
    </xf>
    <xf numFmtId="0" fontId="15" fillId="6" borderId="36" xfId="2" applyFont="1" applyFill="1" applyBorder="1" applyAlignment="1">
      <alignment vertical="center"/>
    </xf>
    <xf numFmtId="0" fontId="15" fillId="6" borderId="58" xfId="3" applyFont="1" applyFill="1" applyBorder="1" applyAlignment="1">
      <alignment horizontal="right" vertical="center" wrapText="1"/>
    </xf>
    <xf numFmtId="0" fontId="15" fillId="6" borderId="36" xfId="2" quotePrefix="1" applyFont="1" applyFill="1" applyBorder="1" applyAlignment="1">
      <alignment horizontal="right" vertical="center"/>
    </xf>
    <xf numFmtId="0" fontId="15" fillId="6" borderId="36" xfId="2" applyFont="1" applyFill="1" applyBorder="1" applyAlignment="1">
      <alignment horizontal="right" vertical="center"/>
    </xf>
    <xf numFmtId="0" fontId="7" fillId="6" borderId="16" xfId="0" applyFont="1" applyFill="1" applyBorder="1" applyAlignment="1">
      <alignment horizontal="right" vertical="center"/>
    </xf>
    <xf numFmtId="0" fontId="15" fillId="6" borderId="40" xfId="5" applyFont="1" applyFill="1" applyBorder="1" applyAlignment="1">
      <alignment horizontal="left" vertical="center" wrapText="1"/>
    </xf>
    <xf numFmtId="0" fontId="15" fillId="6" borderId="22" xfId="2" quotePrefix="1" applyFont="1" applyFill="1" applyBorder="1" applyAlignment="1">
      <alignment horizontal="right" vertical="center"/>
    </xf>
    <xf numFmtId="2" fontId="15" fillId="6" borderId="22" xfId="2" applyNumberFormat="1" applyFont="1" applyFill="1" applyBorder="1" applyAlignment="1">
      <alignment horizontal="right" vertical="center"/>
    </xf>
    <xf numFmtId="2" fontId="7" fillId="6" borderId="22" xfId="0" applyNumberFormat="1" applyFont="1" applyFill="1" applyBorder="1" applyAlignment="1">
      <alignment horizontal="right" vertical="center" wrapText="1"/>
    </xf>
    <xf numFmtId="0" fontId="15" fillId="6" borderId="0" xfId="3" applyFont="1" applyFill="1" applyBorder="1" applyAlignment="1">
      <alignment vertical="center" wrapText="1"/>
    </xf>
    <xf numFmtId="0" fontId="22" fillId="6" borderId="0" xfId="5" applyFont="1" applyFill="1" applyBorder="1" applyAlignment="1">
      <alignment horizontal="left" vertical="center"/>
    </xf>
    <xf numFmtId="0" fontId="25" fillId="6" borderId="0" xfId="0" applyFont="1" applyFill="1" applyAlignment="1">
      <alignment vertical="center"/>
    </xf>
    <xf numFmtId="164" fontId="15" fillId="6" borderId="0" xfId="2" applyNumberFormat="1" applyFont="1" applyFill="1" applyBorder="1" applyAlignment="1">
      <alignment vertical="center"/>
    </xf>
    <xf numFmtId="0" fontId="26" fillId="6" borderId="0" xfId="0" applyFont="1" applyFill="1"/>
    <xf numFmtId="0" fontId="17" fillId="6" borderId="28" xfId="6" applyFont="1" applyFill="1" applyBorder="1" applyAlignment="1">
      <alignment vertical="center" wrapText="1"/>
    </xf>
    <xf numFmtId="0" fontId="14" fillId="6" borderId="6" xfId="0" applyFont="1" applyFill="1" applyBorder="1" applyAlignment="1">
      <alignment vertical="center"/>
    </xf>
    <xf numFmtId="0" fontId="14" fillId="6" borderId="3" xfId="0" applyFont="1" applyFill="1" applyBorder="1" applyAlignment="1">
      <alignment vertical="center"/>
    </xf>
    <xf numFmtId="0" fontId="19" fillId="6" borderId="29" xfId="0" applyFont="1" applyFill="1" applyBorder="1" applyAlignment="1">
      <alignment vertical="center" wrapText="1"/>
    </xf>
    <xf numFmtId="0" fontId="19" fillId="6" borderId="28" xfId="0" applyFont="1" applyFill="1" applyBorder="1" applyAlignment="1">
      <alignment vertical="center" wrapText="1"/>
    </xf>
    <xf numFmtId="0" fontId="7" fillId="6" borderId="14" xfId="0" applyFont="1" applyFill="1" applyBorder="1" applyAlignment="1">
      <alignment vertical="center" wrapText="1"/>
    </xf>
    <xf numFmtId="0" fontId="7" fillId="6" borderId="32" xfId="0" applyFont="1" applyFill="1" applyBorder="1" applyAlignment="1">
      <alignment vertical="center" wrapText="1"/>
    </xf>
    <xf numFmtId="0" fontId="7" fillId="6" borderId="16" xfId="0" applyFont="1" applyFill="1" applyBorder="1"/>
    <xf numFmtId="0" fontId="7" fillId="6" borderId="14" xfId="0" applyFont="1" applyFill="1" applyBorder="1" applyAlignment="1">
      <alignment horizontal="left" vertical="center" wrapText="1" indent="3"/>
    </xf>
    <xf numFmtId="0" fontId="7" fillId="6" borderId="14" xfId="0" applyFont="1" applyFill="1" applyBorder="1" applyAlignment="1">
      <alignment horizontal="left" vertical="center" wrapText="1" indent="6"/>
    </xf>
    <xf numFmtId="0" fontId="7" fillId="6" borderId="32" xfId="0" applyFont="1" applyFill="1" applyBorder="1" applyAlignment="1">
      <alignment horizontal="left" vertical="center" wrapText="1" indent="6"/>
    </xf>
    <xf numFmtId="0" fontId="7" fillId="6" borderId="16" xfId="0" applyFont="1" applyFill="1" applyBorder="1" applyAlignment="1">
      <alignment vertical="center"/>
    </xf>
    <xf numFmtId="0" fontId="19" fillId="6" borderId="14" xfId="0" applyFont="1" applyFill="1" applyBorder="1" applyAlignment="1">
      <alignment vertical="center" wrapText="1"/>
    </xf>
    <xf numFmtId="0" fontId="19" fillId="6" borderId="32" xfId="0" applyFont="1" applyFill="1" applyBorder="1" applyAlignment="1">
      <alignment vertical="center" wrapText="1"/>
    </xf>
    <xf numFmtId="0" fontId="15" fillId="6" borderId="32" xfId="2" applyFont="1" applyFill="1" applyBorder="1" applyAlignment="1">
      <alignment horizontal="center" vertical="center" wrapText="1"/>
    </xf>
    <xf numFmtId="0" fontId="15" fillId="6" borderId="50" xfId="2" applyFont="1" applyFill="1" applyBorder="1" applyAlignment="1">
      <alignment horizontal="center" vertical="center" wrapText="1"/>
    </xf>
    <xf numFmtId="0" fontId="15" fillId="6" borderId="14" xfId="5" applyFont="1" applyFill="1" applyBorder="1" applyAlignment="1">
      <alignment horizontal="left" vertical="center" wrapText="1"/>
    </xf>
    <xf numFmtId="1" fontId="15" fillId="6" borderId="16" xfId="2" applyNumberFormat="1" applyFont="1" applyFill="1" applyBorder="1" applyAlignment="1">
      <alignment vertical="center"/>
    </xf>
    <xf numFmtId="0" fontId="15" fillId="6" borderId="39" xfId="3" quotePrefix="1" applyFont="1" applyFill="1" applyBorder="1" applyAlignment="1">
      <alignment horizontal="right" vertical="center" wrapText="1"/>
    </xf>
    <xf numFmtId="0" fontId="15" fillId="6" borderId="50" xfId="2" applyFont="1" applyFill="1" applyBorder="1" applyAlignment="1">
      <alignment vertical="center" wrapText="1"/>
    </xf>
    <xf numFmtId="0" fontId="15" fillId="6" borderId="39" xfId="2" applyFont="1" applyFill="1" applyBorder="1" applyAlignment="1">
      <alignment vertical="center" wrapText="1"/>
    </xf>
    <xf numFmtId="0" fontId="15" fillId="6" borderId="14" xfId="5" applyFont="1" applyFill="1" applyBorder="1" applyAlignment="1">
      <alignment horizontal="left" vertical="center" wrapText="1" indent="3"/>
    </xf>
    <xf numFmtId="0" fontId="7" fillId="6" borderId="20" xfId="0" applyFont="1" applyFill="1" applyBorder="1" applyAlignment="1">
      <alignment horizontal="left" vertical="center" wrapText="1" indent="3"/>
    </xf>
    <xf numFmtId="0" fontId="15" fillId="6" borderId="22" xfId="2" applyFont="1" applyFill="1" applyBorder="1" applyAlignment="1">
      <alignment vertical="center"/>
    </xf>
    <xf numFmtId="164" fontId="15" fillId="6" borderId="22" xfId="2" applyNumberFormat="1" applyFont="1" applyFill="1" applyBorder="1" applyAlignment="1">
      <alignment vertical="center"/>
    </xf>
    <xf numFmtId="0" fontId="7" fillId="6" borderId="22" xfId="0" applyFont="1" applyFill="1" applyBorder="1" applyAlignment="1">
      <alignment horizontal="right" vertical="center"/>
    </xf>
    <xf numFmtId="0" fontId="15" fillId="6" borderId="23" xfId="3" applyFont="1" applyFill="1" applyBorder="1" applyAlignment="1">
      <alignment horizontal="right" vertical="center" wrapText="1"/>
    </xf>
    <xf numFmtId="0" fontId="27" fillId="6" borderId="0" xfId="0" applyFont="1" applyFill="1"/>
    <xf numFmtId="0" fontId="14" fillId="6" borderId="48" xfId="0" applyFont="1" applyFill="1" applyBorder="1" applyAlignment="1">
      <alignment vertical="center" wrapText="1"/>
    </xf>
    <xf numFmtId="0" fontId="14" fillId="6" borderId="59" xfId="0" applyFont="1" applyFill="1" applyBorder="1" applyAlignment="1">
      <alignment horizontal="left" vertical="center"/>
    </xf>
    <xf numFmtId="0" fontId="14" fillId="6" borderId="49" xfId="0" applyFont="1" applyFill="1" applyBorder="1" applyAlignment="1">
      <alignment vertical="center" wrapText="1"/>
    </xf>
    <xf numFmtId="0" fontId="7" fillId="6" borderId="11" xfId="2" applyFont="1" applyFill="1" applyBorder="1" applyAlignment="1">
      <alignment vertical="center" wrapText="1"/>
    </xf>
    <xf numFmtId="0" fontId="7" fillId="6" borderId="12" xfId="2" applyFont="1" applyFill="1" applyBorder="1" applyAlignment="1">
      <alignment horizontal="right" vertical="center"/>
    </xf>
    <xf numFmtId="9" fontId="7" fillId="6" borderId="12" xfId="1" applyFont="1" applyFill="1" applyBorder="1" applyAlignment="1">
      <alignment vertical="center"/>
    </xf>
    <xf numFmtId="9" fontId="7" fillId="6" borderId="59" xfId="1" applyFont="1" applyFill="1" applyBorder="1" applyAlignment="1">
      <alignment vertical="center"/>
    </xf>
    <xf numFmtId="0" fontId="7" fillId="6" borderId="49" xfId="3" applyFont="1" applyFill="1" applyBorder="1" applyAlignment="1">
      <alignment horizontal="right" vertical="center" wrapText="1"/>
    </xf>
    <xf numFmtId="0" fontId="7" fillId="6" borderId="60" xfId="0" applyFont="1" applyFill="1" applyBorder="1" applyAlignment="1">
      <alignment vertical="center" wrapText="1"/>
    </xf>
    <xf numFmtId="0" fontId="7" fillId="6" borderId="35" xfId="0" applyFont="1" applyFill="1" applyBorder="1" applyAlignment="1">
      <alignment vertical="center" wrapText="1"/>
    </xf>
    <xf numFmtId="0" fontId="7" fillId="6" borderId="15" xfId="2" applyFont="1" applyFill="1" applyBorder="1" applyAlignment="1">
      <alignment vertical="center" wrapText="1"/>
    </xf>
    <xf numFmtId="0" fontId="7" fillId="6" borderId="36" xfId="2" applyFont="1" applyFill="1" applyBorder="1" applyAlignment="1">
      <alignment horizontal="right" vertical="center"/>
    </xf>
    <xf numFmtId="9" fontId="7" fillId="6" borderId="36" xfId="2" applyNumberFormat="1" applyFont="1" applyFill="1" applyBorder="1" applyAlignment="1">
      <alignment vertical="center"/>
    </xf>
    <xf numFmtId="9" fontId="7" fillId="6" borderId="34" xfId="2" applyNumberFormat="1" applyFont="1" applyFill="1" applyBorder="1" applyAlignment="1">
      <alignment vertical="center"/>
    </xf>
    <xf numFmtId="9" fontId="7" fillId="6" borderId="16" xfId="1" applyFont="1" applyFill="1" applyBorder="1" applyAlignment="1">
      <alignment vertical="center"/>
    </xf>
    <xf numFmtId="0" fontId="7" fillId="6" borderId="17" xfId="3" applyFont="1" applyFill="1" applyBorder="1" applyAlignment="1">
      <alignment horizontal="right" vertical="center" wrapText="1"/>
    </xf>
    <xf numFmtId="0" fontId="7" fillId="6" borderId="61" xfId="2" applyFont="1" applyFill="1" applyBorder="1" applyAlignment="1">
      <alignment vertical="center" wrapText="1"/>
    </xf>
    <xf numFmtId="9" fontId="7" fillId="6" borderId="17" xfId="1" applyFont="1" applyFill="1" applyBorder="1" applyAlignment="1">
      <alignment horizontal="right" vertical="center"/>
    </xf>
    <xf numFmtId="9" fontId="7" fillId="6" borderId="36" xfId="2" applyNumberFormat="1" applyFont="1" applyFill="1" applyBorder="1" applyAlignment="1">
      <alignment horizontal="right" vertical="center"/>
    </xf>
    <xf numFmtId="9" fontId="7" fillId="6" borderId="34" xfId="2" applyNumberFormat="1" applyFont="1" applyFill="1" applyBorder="1" applyAlignment="1">
      <alignment horizontal="right" vertical="center"/>
    </xf>
    <xf numFmtId="9" fontId="7" fillId="6" borderId="16" xfId="2" applyNumberFormat="1" applyFont="1" applyFill="1" applyBorder="1" applyAlignment="1">
      <alignment horizontal="right" vertical="center"/>
    </xf>
    <xf numFmtId="9" fontId="7" fillId="6" borderId="62" xfId="1" applyFont="1" applyFill="1" applyBorder="1" applyAlignment="1">
      <alignment vertical="center"/>
    </xf>
    <xf numFmtId="0" fontId="7" fillId="6" borderId="63" xfId="3" applyFont="1" applyFill="1" applyBorder="1" applyAlignment="1">
      <alignment horizontal="right" vertical="center" wrapText="1"/>
    </xf>
    <xf numFmtId="0" fontId="7" fillId="6" borderId="20" xfId="0" applyFont="1" applyFill="1" applyBorder="1" applyAlignment="1">
      <alignment vertical="center" wrapText="1"/>
    </xf>
    <xf numFmtId="0" fontId="7" fillId="6" borderId="40" xfId="0" applyFont="1" applyFill="1" applyBorder="1" applyAlignment="1">
      <alignment vertical="center" wrapText="1"/>
    </xf>
    <xf numFmtId="0" fontId="7" fillId="6" borderId="21" xfId="2" applyFont="1" applyFill="1" applyBorder="1" applyAlignment="1">
      <alignment vertical="center" wrapText="1"/>
    </xf>
    <xf numFmtId="0" fontId="7" fillId="6" borderId="22" xfId="2" applyFont="1" applyFill="1" applyBorder="1" applyAlignment="1">
      <alignment horizontal="right" vertical="center"/>
    </xf>
    <xf numFmtId="9" fontId="7" fillId="6" borderId="22" xfId="1" applyFont="1" applyFill="1" applyBorder="1" applyAlignment="1">
      <alignment horizontal="right" vertical="center"/>
    </xf>
    <xf numFmtId="9" fontId="7" fillId="6" borderId="22" xfId="1" applyFont="1" applyFill="1" applyBorder="1" applyAlignment="1">
      <alignment vertical="center"/>
    </xf>
    <xf numFmtId="0" fontId="7" fillId="6" borderId="23" xfId="3" applyFont="1" applyFill="1" applyBorder="1" applyAlignment="1">
      <alignment horizontal="right" vertical="center" wrapText="1"/>
    </xf>
    <xf numFmtId="0" fontId="7" fillId="6" borderId="0" xfId="0" applyFont="1" applyFill="1" applyAlignment="1">
      <alignment wrapText="1"/>
    </xf>
    <xf numFmtId="0" fontId="28" fillId="6" borderId="0" xfId="0" applyFont="1" applyFill="1"/>
    <xf numFmtId="0" fontId="17" fillId="6" borderId="0" xfId="0" applyFont="1" applyFill="1" applyAlignment="1">
      <alignment wrapText="1"/>
    </xf>
    <xf numFmtId="0" fontId="14" fillId="6" borderId="3" xfId="0" applyFont="1" applyFill="1" applyBorder="1" applyAlignment="1">
      <alignment wrapText="1"/>
    </xf>
    <xf numFmtId="0" fontId="15" fillId="6" borderId="14" xfId="0" applyFont="1" applyFill="1" applyBorder="1" applyAlignment="1">
      <alignment vertical="center" wrapText="1"/>
    </xf>
    <xf numFmtId="0" fontId="15" fillId="6" borderId="32" xfId="0" applyFont="1" applyFill="1" applyBorder="1" applyAlignment="1">
      <alignment wrapText="1"/>
    </xf>
    <xf numFmtId="0" fontId="15" fillId="6" borderId="12" xfId="2" applyFont="1" applyFill="1" applyBorder="1" applyAlignment="1">
      <alignment vertical="center"/>
    </xf>
    <xf numFmtId="0" fontId="7" fillId="6" borderId="12" xfId="0" applyFont="1" applyFill="1" applyBorder="1" applyAlignment="1">
      <alignment vertical="center"/>
    </xf>
    <xf numFmtId="0" fontId="15" fillId="6" borderId="14" xfId="0" applyFont="1" applyFill="1" applyBorder="1" applyAlignment="1">
      <alignment vertical="center"/>
    </xf>
    <xf numFmtId="0" fontId="15" fillId="6" borderId="17" xfId="2" applyFont="1" applyFill="1" applyBorder="1" applyAlignment="1">
      <alignment horizontal="right" vertical="center" wrapText="1"/>
    </xf>
    <xf numFmtId="0" fontId="15" fillId="6" borderId="20" xfId="0" applyFont="1" applyFill="1" applyBorder="1" applyAlignment="1">
      <alignment vertical="center"/>
    </xf>
    <xf numFmtId="0" fontId="15" fillId="6" borderId="40" xfId="0" applyFont="1" applyFill="1" applyBorder="1" applyAlignment="1">
      <alignment wrapText="1"/>
    </xf>
    <xf numFmtId="0" fontId="7" fillId="6" borderId="22" xfId="0" applyFont="1" applyFill="1" applyBorder="1" applyAlignment="1">
      <alignment vertical="center"/>
    </xf>
    <xf numFmtId="0" fontId="15" fillId="6" borderId="23" xfId="2" applyFont="1" applyFill="1" applyBorder="1" applyAlignment="1">
      <alignment horizontal="right" vertical="center"/>
    </xf>
    <xf numFmtId="0" fontId="15" fillId="6" borderId="0" xfId="0" applyFont="1" applyFill="1" applyAlignment="1">
      <alignment wrapText="1"/>
    </xf>
    <xf numFmtId="0" fontId="15" fillId="6" borderId="32" xfId="5" applyFont="1" applyFill="1" applyBorder="1" applyAlignment="1">
      <alignment wrapText="1"/>
    </xf>
    <xf numFmtId="166" fontId="15" fillId="6" borderId="12" xfId="2" applyNumberFormat="1" applyFont="1" applyFill="1" applyBorder="1" applyAlignment="1">
      <alignment vertical="center"/>
    </xf>
    <xf numFmtId="0" fontId="7" fillId="6" borderId="12" xfId="0" quotePrefix="1" applyFont="1" applyFill="1" applyBorder="1" applyAlignment="1">
      <alignment horizontal="right" vertical="center"/>
    </xf>
    <xf numFmtId="0" fontId="15" fillId="6" borderId="13" xfId="3" applyFont="1" applyFill="1" applyBorder="1" applyAlignment="1">
      <alignment horizontal="right" vertical="center" wrapText="1"/>
    </xf>
    <xf numFmtId="0" fontId="15" fillId="6" borderId="32" xfId="0" applyFont="1" applyFill="1" applyBorder="1" applyAlignment="1">
      <alignment vertical="center" wrapText="1"/>
    </xf>
    <xf numFmtId="167" fontId="15" fillId="6" borderId="16" xfId="2" applyNumberFormat="1" applyFont="1" applyFill="1" applyBorder="1" applyAlignment="1">
      <alignment vertical="center"/>
    </xf>
    <xf numFmtId="0" fontId="15" fillId="6" borderId="23" xfId="2" applyFont="1" applyFill="1" applyBorder="1" applyAlignment="1">
      <alignment horizontal="right" vertical="center" wrapText="1"/>
    </xf>
    <xf numFmtId="0" fontId="15" fillId="6" borderId="0" xfId="5" applyFont="1" applyFill="1" applyBorder="1" applyAlignment="1">
      <alignment vertical="center" wrapText="1"/>
    </xf>
    <xf numFmtId="0" fontId="15" fillId="6" borderId="0" xfId="5" applyFont="1" applyFill="1" applyBorder="1" applyAlignment="1">
      <alignment wrapText="1"/>
    </xf>
    <xf numFmtId="0" fontId="7" fillId="6" borderId="0" xfId="0" applyFont="1" applyFill="1" applyAlignment="1">
      <alignment horizontal="right" vertical="center"/>
    </xf>
    <xf numFmtId="0" fontId="15" fillId="6" borderId="0" xfId="2" applyFont="1" applyFill="1" applyBorder="1" applyAlignment="1">
      <alignment horizontal="right" vertical="center" wrapText="1"/>
    </xf>
    <xf numFmtId="0" fontId="24" fillId="6" borderId="3" xfId="0" applyFont="1" applyFill="1" applyBorder="1" applyAlignment="1">
      <alignment vertical="center"/>
    </xf>
    <xf numFmtId="0" fontId="14" fillId="6" borderId="6" xfId="0" applyFont="1" applyFill="1" applyBorder="1" applyAlignment="1">
      <alignment wrapText="1"/>
    </xf>
    <xf numFmtId="0" fontId="15" fillId="6" borderId="14" xfId="5" applyFont="1" applyFill="1" applyBorder="1" applyAlignment="1">
      <alignment horizontal="left" wrapText="1"/>
    </xf>
    <xf numFmtId="0" fontId="15" fillId="6" borderId="40" xfId="5" applyFont="1" applyFill="1" applyBorder="1" applyAlignment="1">
      <alignment horizontal="left" vertical="center" wrapText="1" indent="3"/>
    </xf>
    <xf numFmtId="0" fontId="15" fillId="6" borderId="20" xfId="5" applyFont="1" applyFill="1" applyBorder="1" applyAlignment="1">
      <alignment horizontal="left" wrapText="1"/>
    </xf>
    <xf numFmtId="165" fontId="15" fillId="6" borderId="22" xfId="2" applyNumberFormat="1" applyFont="1" applyFill="1" applyBorder="1" applyAlignment="1">
      <alignment vertical="center"/>
    </xf>
    <xf numFmtId="0" fontId="15" fillId="6" borderId="0" xfId="5" applyFont="1" applyFill="1" applyBorder="1" applyAlignment="1">
      <alignment horizontal="left" vertical="center" wrapText="1" indent="3"/>
    </xf>
    <xf numFmtId="0" fontId="15" fillId="6" borderId="0" xfId="5" applyFont="1" applyFill="1" applyBorder="1" applyAlignment="1">
      <alignment horizontal="left" wrapText="1"/>
    </xf>
    <xf numFmtId="165" fontId="15" fillId="6" borderId="0" xfId="2" applyNumberFormat="1" applyFont="1" applyFill="1" applyBorder="1" applyAlignment="1">
      <alignment vertical="center"/>
    </xf>
    <xf numFmtId="0" fontId="15" fillId="6" borderId="0" xfId="3" applyFont="1" applyFill="1" applyBorder="1" applyAlignment="1">
      <alignment horizontal="right" vertical="center" wrapText="1"/>
    </xf>
    <xf numFmtId="0" fontId="27" fillId="6" borderId="0" xfId="0" applyFont="1" applyFill="1" applyAlignment="1">
      <alignment vertical="center"/>
    </xf>
    <xf numFmtId="0" fontId="7" fillId="6" borderId="18" xfId="0" applyFont="1" applyFill="1" applyBorder="1" applyAlignment="1">
      <alignment vertical="center" wrapText="1"/>
    </xf>
    <xf numFmtId="0" fontId="7" fillId="6" borderId="18" xfId="0" applyFont="1" applyFill="1" applyBorder="1" applyAlignment="1">
      <alignment wrapText="1"/>
    </xf>
    <xf numFmtId="0" fontId="15" fillId="6" borderId="64" xfId="2" applyFont="1" applyFill="1" applyBorder="1" applyAlignment="1">
      <alignment horizontal="right" vertical="center" wrapText="1"/>
    </xf>
    <xf numFmtId="0" fontId="7" fillId="6" borderId="32" xfId="0" applyFont="1" applyFill="1" applyBorder="1" applyAlignment="1">
      <alignment wrapText="1"/>
    </xf>
    <xf numFmtId="0" fontId="15" fillId="6" borderId="15" xfId="2" applyFont="1" applyFill="1" applyBorder="1" applyAlignment="1">
      <alignment horizontal="right" vertical="center" wrapText="1"/>
    </xf>
    <xf numFmtId="0" fontId="15" fillId="6" borderId="40" xfId="2" applyFont="1" applyFill="1" applyBorder="1" applyAlignment="1">
      <alignment vertical="center" wrapText="1"/>
    </xf>
    <xf numFmtId="0" fontId="15" fillId="6" borderId="40" xfId="2" applyFont="1" applyFill="1" applyBorder="1" applyAlignment="1">
      <alignment wrapText="1"/>
    </xf>
    <xf numFmtId="0" fontId="15" fillId="6" borderId="21" xfId="2" applyFont="1" applyFill="1" applyBorder="1" applyAlignment="1">
      <alignment horizontal="right" vertical="center" wrapText="1"/>
    </xf>
    <xf numFmtId="0" fontId="15" fillId="6" borderId="0" xfId="2" applyFont="1" applyFill="1" applyBorder="1" applyAlignment="1">
      <alignment wrapText="1"/>
    </xf>
    <xf numFmtId="0" fontId="26" fillId="6" borderId="0" xfId="0" applyFont="1" applyFill="1" applyAlignment="1">
      <alignment wrapText="1"/>
    </xf>
    <xf numFmtId="0" fontId="19" fillId="6" borderId="28" xfId="0" applyFont="1" applyFill="1" applyBorder="1" applyAlignment="1">
      <alignment wrapText="1"/>
    </xf>
    <xf numFmtId="0" fontId="30" fillId="6" borderId="15" xfId="3" applyFont="1" applyFill="1" applyBorder="1" applyAlignment="1">
      <alignment horizontal="right" vertical="center" wrapText="1"/>
    </xf>
    <xf numFmtId="0" fontId="7" fillId="6" borderId="40" xfId="0" applyFont="1" applyFill="1" applyBorder="1" applyAlignment="1">
      <alignment wrapText="1"/>
    </xf>
    <xf numFmtId="0" fontId="30" fillId="6" borderId="21" xfId="3" applyFont="1" applyFill="1" applyBorder="1" applyAlignment="1">
      <alignment horizontal="right" vertical="center" wrapText="1"/>
    </xf>
    <xf numFmtId="0" fontId="15" fillId="6" borderId="52" xfId="3" applyFont="1" applyFill="1" applyBorder="1" applyAlignment="1">
      <alignment vertical="center"/>
    </xf>
    <xf numFmtId="0" fontId="15" fillId="6" borderId="67" xfId="3" applyFont="1" applyFill="1" applyBorder="1" applyAlignment="1">
      <alignment vertical="center"/>
    </xf>
    <xf numFmtId="0" fontId="15" fillId="6" borderId="56" xfId="3" applyFont="1" applyFill="1" applyBorder="1" applyAlignment="1">
      <alignment vertical="center"/>
    </xf>
    <xf numFmtId="0" fontId="7" fillId="6" borderId="6" xfId="0" applyFont="1" applyFill="1" applyBorder="1" applyAlignment="1">
      <alignment vertical="center" wrapText="1"/>
    </xf>
    <xf numFmtId="0" fontId="19" fillId="6" borderId="3" xfId="0" applyFont="1" applyFill="1" applyBorder="1" applyAlignment="1">
      <alignment wrapText="1"/>
    </xf>
    <xf numFmtId="0" fontId="7" fillId="6" borderId="29" xfId="0" applyFont="1" applyFill="1" applyBorder="1" applyAlignment="1">
      <alignment wrapText="1"/>
    </xf>
    <xf numFmtId="0" fontId="7" fillId="6" borderId="14" xfId="0" applyFont="1" applyFill="1" applyBorder="1" applyAlignment="1">
      <alignment wrapText="1"/>
    </xf>
    <xf numFmtId="0" fontId="7" fillId="6" borderId="64" xfId="3" applyFont="1" applyFill="1" applyBorder="1" applyAlignment="1">
      <alignment vertical="center" wrapText="1"/>
    </xf>
    <xf numFmtId="3" fontId="7" fillId="6" borderId="62" xfId="3" applyNumberFormat="1" applyFont="1" applyFill="1" applyBorder="1" applyAlignment="1">
      <alignment vertical="center"/>
    </xf>
    <xf numFmtId="3" fontId="15" fillId="6" borderId="62" xfId="0" applyNumberFormat="1" applyFont="1" applyFill="1" applyBorder="1" applyAlignment="1">
      <alignment vertical="center" wrapText="1"/>
    </xf>
    <xf numFmtId="0" fontId="7" fillId="6" borderId="19" xfId="0" applyFont="1" applyFill="1" applyBorder="1" applyAlignment="1">
      <alignment horizontal="right" vertical="center" wrapText="1"/>
    </xf>
    <xf numFmtId="0" fontId="14" fillId="6" borderId="14" xfId="0" applyFont="1" applyFill="1" applyBorder="1" applyAlignment="1">
      <alignment wrapText="1"/>
    </xf>
    <xf numFmtId="0" fontId="7" fillId="6" borderId="15" xfId="3" applyFont="1" applyFill="1" applyBorder="1" applyAlignment="1">
      <alignment vertical="center" wrapText="1"/>
    </xf>
    <xf numFmtId="3" fontId="7" fillId="6" borderId="16" xfId="3" applyNumberFormat="1" applyFont="1" applyFill="1" applyBorder="1" applyAlignment="1">
      <alignment vertical="center"/>
    </xf>
    <xf numFmtId="3" fontId="15" fillId="6" borderId="34" xfId="0" applyNumberFormat="1" applyFont="1" applyFill="1" applyBorder="1" applyAlignment="1">
      <alignment vertical="center" wrapText="1"/>
    </xf>
    <xf numFmtId="0" fontId="7" fillId="6" borderId="39" xfId="0" applyFont="1" applyFill="1" applyBorder="1" applyAlignment="1">
      <alignment horizontal="right" vertical="center" wrapText="1"/>
    </xf>
    <xf numFmtId="3" fontId="7" fillId="6" borderId="16" xfId="1" applyNumberFormat="1" applyFont="1" applyFill="1" applyBorder="1" applyAlignment="1">
      <alignment vertical="center"/>
    </xf>
    <xf numFmtId="3" fontId="15" fillId="6" borderId="16" xfId="1" applyNumberFormat="1" applyFont="1" applyFill="1" applyBorder="1" applyAlignment="1">
      <alignment vertical="center"/>
    </xf>
    <xf numFmtId="0" fontId="14" fillId="6" borderId="32" xfId="0" applyFont="1" applyFill="1" applyBorder="1" applyAlignment="1">
      <alignment vertical="center" wrapText="1"/>
    </xf>
    <xf numFmtId="0" fontId="7" fillId="6" borderId="14" xfId="0" applyFont="1" applyFill="1" applyBorder="1" applyAlignment="1">
      <alignment horizontal="left" wrapText="1"/>
    </xf>
    <xf numFmtId="0" fontId="15" fillId="6" borderId="32" xfId="0" applyFont="1" applyFill="1" applyBorder="1"/>
    <xf numFmtId="0" fontId="15" fillId="6" borderId="50" xfId="0" applyFont="1" applyFill="1" applyBorder="1"/>
    <xf numFmtId="0" fontId="15" fillId="6" borderId="39" xfId="0" applyFont="1" applyFill="1" applyBorder="1"/>
    <xf numFmtId="0" fontId="14" fillId="6" borderId="60" xfId="5" applyFont="1" applyFill="1" applyBorder="1" applyAlignment="1">
      <alignment horizontal="left" wrapText="1"/>
    </xf>
    <xf numFmtId="0" fontId="7" fillId="6" borderId="32" xfId="0" applyFont="1" applyFill="1" applyBorder="1" applyAlignment="1">
      <alignment horizontal="left" vertical="center" indent="4"/>
    </xf>
    <xf numFmtId="0" fontId="14" fillId="6" borderId="10" xfId="0" applyFont="1" applyFill="1" applyBorder="1" applyAlignment="1">
      <alignment wrapText="1"/>
    </xf>
    <xf numFmtId="0" fontId="7" fillId="6" borderId="60" xfId="0" applyFont="1" applyFill="1" applyBorder="1" applyAlignment="1">
      <alignment horizontal="left" wrapText="1"/>
    </xf>
    <xf numFmtId="0" fontId="7" fillId="6" borderId="32" xfId="0" applyFont="1" applyFill="1" applyBorder="1" applyAlignment="1">
      <alignment horizontal="left" vertical="center" wrapText="1"/>
    </xf>
    <xf numFmtId="0" fontId="7" fillId="6" borderId="10" xfId="0" applyFont="1" applyFill="1" applyBorder="1" applyAlignment="1">
      <alignment wrapText="1"/>
    </xf>
    <xf numFmtId="0" fontId="14" fillId="6" borderId="20" xfId="0" applyFont="1" applyFill="1" applyBorder="1" applyAlignment="1">
      <alignment wrapText="1"/>
    </xf>
    <xf numFmtId="0" fontId="15" fillId="6" borderId="22" xfId="2" applyFont="1" applyFill="1" applyBorder="1" applyAlignment="1">
      <alignment horizontal="right" vertical="center"/>
    </xf>
    <xf numFmtId="3" fontId="15" fillId="6" borderId="22" xfId="1" applyNumberFormat="1" applyFont="1" applyFill="1" applyBorder="1" applyAlignment="1">
      <alignment vertical="center"/>
    </xf>
    <xf numFmtId="0" fontId="14" fillId="6" borderId="29" xfId="0" applyFont="1" applyFill="1" applyBorder="1" applyAlignment="1">
      <alignment wrapText="1"/>
    </xf>
    <xf numFmtId="0" fontId="15" fillId="6" borderId="44" xfId="2" applyFont="1" applyFill="1" applyBorder="1" applyAlignment="1">
      <alignment vertical="center" wrapText="1"/>
    </xf>
    <xf numFmtId="0" fontId="15" fillId="6" borderId="44" xfId="2" applyFont="1" applyFill="1" applyBorder="1" applyAlignment="1">
      <alignment horizontal="right" vertical="center"/>
    </xf>
    <xf numFmtId="0" fontId="15" fillId="6" borderId="44" xfId="2" applyFont="1" applyFill="1" applyBorder="1" applyAlignment="1">
      <alignment vertical="center"/>
    </xf>
    <xf numFmtId="3" fontId="15" fillId="6" borderId="44" xfId="1" applyNumberFormat="1" applyFont="1" applyFill="1" applyBorder="1" applyAlignment="1">
      <alignment vertical="center"/>
    </xf>
    <xf numFmtId="0" fontId="15" fillId="6" borderId="44" xfId="0" applyFont="1" applyFill="1" applyBorder="1"/>
    <xf numFmtId="0" fontId="15" fillId="6" borderId="53" xfId="0" applyFont="1" applyFill="1" applyBorder="1" applyAlignment="1">
      <alignment horizontal="right" vertical="center"/>
    </xf>
    <xf numFmtId="3" fontId="15" fillId="6" borderId="22" xfId="0" applyNumberFormat="1" applyFont="1" applyFill="1" applyBorder="1"/>
    <xf numFmtId="0" fontId="7" fillId="6" borderId="12" xfId="2" applyFont="1" applyFill="1" applyBorder="1" applyAlignment="1">
      <alignment vertical="center"/>
    </xf>
    <xf numFmtId="0" fontId="28" fillId="7" borderId="12" xfId="0" applyFont="1" applyFill="1" applyBorder="1"/>
    <xf numFmtId="0" fontId="7" fillId="6" borderId="13" xfId="0" applyFont="1" applyFill="1" applyBorder="1" applyAlignment="1">
      <alignment horizontal="right" vertical="center"/>
    </xf>
    <xf numFmtId="0" fontId="7" fillId="6" borderId="36" xfId="2" applyFont="1" applyFill="1" applyBorder="1" applyAlignment="1">
      <alignment vertical="center"/>
    </xf>
    <xf numFmtId="0" fontId="28" fillId="7" borderId="36" xfId="0" applyFont="1" applyFill="1" applyBorder="1"/>
    <xf numFmtId="0" fontId="7" fillId="6" borderId="68" xfId="0" applyFont="1" applyFill="1" applyBorder="1" applyAlignment="1">
      <alignment horizontal="right" vertical="center"/>
    </xf>
    <xf numFmtId="0" fontId="14" fillId="6" borderId="32" xfId="0" applyFont="1" applyFill="1" applyBorder="1" applyAlignment="1">
      <alignment wrapText="1"/>
    </xf>
    <xf numFmtId="0" fontId="15" fillId="6" borderId="28" xfId="0" applyFont="1" applyFill="1" applyBorder="1"/>
    <xf numFmtId="0" fontId="28" fillId="6" borderId="25" xfId="0" applyFont="1" applyFill="1" applyBorder="1"/>
    <xf numFmtId="0" fontId="15" fillId="6" borderId="53" xfId="0" applyFont="1" applyFill="1" applyBorder="1"/>
    <xf numFmtId="0" fontId="7" fillId="6" borderId="32" xfId="0" applyFont="1" applyFill="1" applyBorder="1" applyAlignment="1">
      <alignment horizontal="left" wrapText="1"/>
    </xf>
    <xf numFmtId="0" fontId="31" fillId="6" borderId="0" xfId="0" applyFont="1" applyFill="1"/>
    <xf numFmtId="0" fontId="14" fillId="6" borderId="35" xfId="5" applyFont="1" applyFill="1" applyBorder="1" applyAlignment="1">
      <alignment horizontal="left" vertical="center" wrapText="1"/>
    </xf>
    <xf numFmtId="0" fontId="14" fillId="6" borderId="35" xfId="5" applyFont="1" applyFill="1" applyBorder="1" applyAlignment="1">
      <alignment horizontal="left" wrapText="1"/>
    </xf>
    <xf numFmtId="0" fontId="14" fillId="6" borderId="18" xfId="0" applyFont="1" applyFill="1" applyBorder="1" applyAlignment="1">
      <alignment vertical="center" wrapText="1"/>
    </xf>
    <xf numFmtId="0" fontId="14" fillId="6" borderId="18" xfId="0" applyFont="1" applyFill="1" applyBorder="1" applyAlignment="1">
      <alignment wrapText="1"/>
    </xf>
    <xf numFmtId="0" fontId="15" fillId="6" borderId="18" xfId="0" applyFont="1" applyFill="1" applyBorder="1"/>
    <xf numFmtId="0" fontId="15" fillId="6" borderId="2" xfId="0" applyFont="1" applyFill="1" applyBorder="1"/>
    <xf numFmtId="0" fontId="15" fillId="6" borderId="19" xfId="0" applyFont="1" applyFill="1" applyBorder="1"/>
    <xf numFmtId="0" fontId="7" fillId="6" borderId="40" xfId="0" applyFont="1" applyFill="1" applyBorder="1" applyAlignment="1">
      <alignment horizontal="left" vertical="center" wrapText="1"/>
    </xf>
    <xf numFmtId="0" fontId="7" fillId="6" borderId="40" xfId="0" applyFont="1" applyFill="1" applyBorder="1" applyAlignment="1">
      <alignment horizontal="left" wrapText="1"/>
    </xf>
    <xf numFmtId="0" fontId="15" fillId="6" borderId="14" xfId="5" applyFont="1" applyFill="1" applyBorder="1" applyAlignment="1">
      <alignment wrapText="1"/>
    </xf>
    <xf numFmtId="1" fontId="15" fillId="6" borderId="16" xfId="2" applyNumberFormat="1" applyFont="1" applyFill="1" applyBorder="1" applyAlignment="1">
      <alignment horizontal="right" vertical="center"/>
    </xf>
    <xf numFmtId="1" fontId="15" fillId="6" borderId="34" xfId="2" applyNumberFormat="1" applyFont="1" applyFill="1" applyBorder="1" applyAlignment="1">
      <alignment horizontal="right" vertical="center"/>
    </xf>
    <xf numFmtId="1" fontId="15" fillId="6" borderId="17" xfId="1" applyNumberFormat="1" applyFont="1" applyFill="1" applyBorder="1" applyAlignment="1">
      <alignment horizontal="right" vertical="center"/>
    </xf>
    <xf numFmtId="0" fontId="7" fillId="6" borderId="32" xfId="5" applyFont="1" applyFill="1" applyBorder="1" applyAlignment="1">
      <alignment vertical="center" wrapText="1"/>
    </xf>
    <xf numFmtId="0" fontId="7" fillId="6" borderId="14" xfId="5" applyFont="1" applyFill="1" applyBorder="1" applyAlignment="1">
      <alignment wrapText="1"/>
    </xf>
    <xf numFmtId="0" fontId="7" fillId="6" borderId="33" xfId="2" applyFont="1" applyFill="1" applyBorder="1" applyAlignment="1">
      <alignment vertical="center" wrapText="1"/>
    </xf>
    <xf numFmtId="0" fontId="7" fillId="6" borderId="20" xfId="0" applyFont="1" applyFill="1" applyBorder="1" applyAlignment="1">
      <alignment wrapText="1"/>
    </xf>
    <xf numFmtId="0" fontId="7" fillId="6" borderId="41" xfId="2" applyFont="1" applyFill="1" applyBorder="1" applyAlignment="1">
      <alignment vertical="center" wrapText="1"/>
    </xf>
    <xf numFmtId="0" fontId="8" fillId="6" borderId="0" xfId="0" applyFont="1" applyFill="1" applyAlignment="1">
      <alignment horizontal="left" vertical="center"/>
    </xf>
    <xf numFmtId="0" fontId="7" fillId="6" borderId="0" xfId="0" applyFont="1" applyFill="1" applyAlignment="1">
      <alignment horizontal="left" vertical="center"/>
    </xf>
    <xf numFmtId="0" fontId="16" fillId="6" borderId="0" xfId="0" applyFont="1" applyFill="1" applyAlignment="1">
      <alignment vertical="center" wrapText="1"/>
    </xf>
    <xf numFmtId="0" fontId="32" fillId="6" borderId="0" xfId="0" applyFont="1" applyFill="1" applyAlignment="1">
      <alignment vertical="center" wrapText="1"/>
    </xf>
    <xf numFmtId="0" fontId="33" fillId="6" borderId="5" xfId="0" applyFont="1" applyFill="1" applyBorder="1" applyAlignment="1">
      <alignment horizontal="left" vertical="center" wrapText="1"/>
    </xf>
    <xf numFmtId="0" fontId="7" fillId="6" borderId="4" xfId="0" applyFont="1" applyFill="1" applyBorder="1" applyAlignment="1">
      <alignment vertical="center"/>
    </xf>
    <xf numFmtId="0" fontId="14" fillId="6" borderId="64" xfId="0" applyFont="1" applyFill="1" applyBorder="1" applyAlignment="1">
      <alignment vertical="center" wrapText="1"/>
    </xf>
    <xf numFmtId="0" fontId="14" fillId="6" borderId="62" xfId="0" applyFont="1" applyFill="1" applyBorder="1" applyAlignment="1">
      <alignment vertical="center" wrapText="1"/>
    </xf>
    <xf numFmtId="0" fontId="14" fillId="6" borderId="69" xfId="0" applyFont="1" applyFill="1" applyBorder="1" applyAlignment="1">
      <alignment vertical="center" wrapText="1"/>
    </xf>
    <xf numFmtId="0" fontId="15" fillId="6" borderId="15" xfId="2" applyFont="1" applyFill="1" applyBorder="1" applyAlignment="1">
      <alignment horizontal="right" vertical="center"/>
    </xf>
    <xf numFmtId="49" fontId="15" fillId="6" borderId="61" xfId="2" applyNumberFormat="1" applyFont="1" applyFill="1" applyBorder="1" applyAlignment="1">
      <alignment horizontal="right" vertical="center"/>
    </xf>
    <xf numFmtId="49" fontId="15" fillId="6" borderId="71" xfId="2" applyNumberFormat="1" applyFont="1" applyFill="1" applyBorder="1" applyAlignment="1">
      <alignment horizontal="right" vertical="center"/>
    </xf>
    <xf numFmtId="49" fontId="15" fillId="6" borderId="36" xfId="2" applyNumberFormat="1" applyFont="1" applyFill="1" applyBorder="1" applyAlignment="1">
      <alignment horizontal="right" vertical="center"/>
    </xf>
    <xf numFmtId="49" fontId="15" fillId="6" borderId="68" xfId="0" applyNumberFormat="1" applyFont="1" applyFill="1" applyBorder="1" applyAlignment="1">
      <alignment horizontal="right" vertical="center"/>
    </xf>
    <xf numFmtId="0" fontId="14" fillId="6" borderId="5" xfId="0" applyFont="1" applyFill="1" applyBorder="1" applyAlignment="1">
      <alignment vertical="center" wrapText="1"/>
    </xf>
    <xf numFmtId="0" fontId="14" fillId="6" borderId="4" xfId="0" applyFont="1" applyFill="1" applyBorder="1" applyAlignment="1">
      <alignment vertical="center" wrapText="1"/>
    </xf>
    <xf numFmtId="0" fontId="7" fillId="6" borderId="64" xfId="0" applyFont="1" applyFill="1" applyBorder="1" applyAlignment="1">
      <alignment horizontal="center" vertical="center" wrapText="1"/>
    </xf>
    <xf numFmtId="0" fontId="7" fillId="6" borderId="69" xfId="0" applyFont="1" applyFill="1" applyBorder="1" applyAlignment="1">
      <alignment vertical="center"/>
    </xf>
    <xf numFmtId="3" fontId="15" fillId="6" borderId="66" xfId="2" applyNumberFormat="1" applyFont="1" applyFill="1" applyBorder="1" applyAlignment="1">
      <alignment vertical="center"/>
    </xf>
    <xf numFmtId="3" fontId="15" fillId="6" borderId="62" xfId="2" applyNumberFormat="1" applyFont="1" applyFill="1" applyBorder="1" applyAlignment="1">
      <alignment vertical="center"/>
    </xf>
    <xf numFmtId="3" fontId="34" fillId="6" borderId="62" xfId="2" applyNumberFormat="1" applyFont="1" applyFill="1" applyBorder="1" applyAlignment="1">
      <alignment horizontal="right" vertical="center"/>
    </xf>
    <xf numFmtId="3" fontId="34" fillId="6" borderId="69" xfId="2" applyNumberFormat="1" applyFont="1" applyFill="1" applyBorder="1" applyAlignment="1">
      <alignment horizontal="right" vertical="center"/>
    </xf>
    <xf numFmtId="3" fontId="15" fillId="6" borderId="33" xfId="2" applyNumberFormat="1" applyFont="1" applyFill="1" applyBorder="1" applyAlignment="1">
      <alignment vertical="center"/>
    </xf>
    <xf numFmtId="3" fontId="34" fillId="6" borderId="16" xfId="2" applyNumberFormat="1" applyFont="1" applyFill="1" applyBorder="1" applyAlignment="1">
      <alignment horizontal="right" vertical="center"/>
    </xf>
    <xf numFmtId="3" fontId="34" fillId="6" borderId="17" xfId="2" applyNumberFormat="1" applyFont="1" applyFill="1" applyBorder="1" applyAlignment="1">
      <alignment horizontal="right" vertical="center"/>
    </xf>
    <xf numFmtId="3" fontId="15" fillId="6" borderId="41" xfId="2" applyNumberFormat="1" applyFont="1" applyFill="1" applyBorder="1" applyAlignment="1">
      <alignment vertical="center"/>
    </xf>
    <xf numFmtId="3" fontId="15" fillId="6" borderId="22" xfId="2" applyNumberFormat="1" applyFont="1" applyFill="1" applyBorder="1" applyAlignment="1">
      <alignment vertical="center"/>
    </xf>
    <xf numFmtId="3" fontId="34" fillId="6" borderId="22" xfId="2" applyNumberFormat="1" applyFont="1" applyFill="1" applyBorder="1" applyAlignment="1">
      <alignment horizontal="right" vertical="center" wrapText="1"/>
    </xf>
    <xf numFmtId="3" fontId="34" fillId="6" borderId="23" xfId="2" applyNumberFormat="1" applyFont="1" applyFill="1" applyBorder="1" applyAlignment="1">
      <alignment horizontal="right" vertical="center" wrapText="1"/>
    </xf>
    <xf numFmtId="3" fontId="35" fillId="6" borderId="0" xfId="2" applyNumberFormat="1" applyFont="1" applyFill="1" applyBorder="1" applyAlignment="1">
      <alignment horizontal="right" vertical="center" wrapText="1"/>
    </xf>
    <xf numFmtId="3" fontId="35" fillId="6" borderId="0" xfId="2" applyNumberFormat="1" applyFont="1" applyFill="1" applyBorder="1" applyAlignment="1">
      <alignment horizontal="right" vertical="center"/>
    </xf>
    <xf numFmtId="0" fontId="14" fillId="6" borderId="54" xfId="0" applyFont="1" applyFill="1" applyBorder="1" applyAlignment="1">
      <alignment vertical="center"/>
    </xf>
    <xf numFmtId="0" fontId="14" fillId="6" borderId="8" xfId="0" applyFont="1" applyFill="1" applyBorder="1" applyAlignment="1">
      <alignment vertical="center"/>
    </xf>
    <xf numFmtId="0" fontId="15" fillId="6" borderId="64" xfId="0" applyFont="1" applyFill="1" applyBorder="1" applyAlignment="1">
      <alignment horizontal="left" vertical="center"/>
    </xf>
    <xf numFmtId="0" fontId="15" fillId="6" borderId="62" xfId="0" applyFont="1" applyFill="1" applyBorder="1" applyAlignment="1">
      <alignment horizontal="right" vertical="center"/>
    </xf>
    <xf numFmtId="0" fontId="15" fillId="6" borderId="15" xfId="0" applyFont="1" applyFill="1" applyBorder="1" applyAlignment="1">
      <alignment horizontal="left" vertical="center"/>
    </xf>
    <xf numFmtId="9" fontId="15" fillId="6" borderId="16" xfId="0" applyNumberFormat="1" applyFont="1" applyFill="1" applyBorder="1" applyAlignment="1">
      <alignment horizontal="right" vertical="center"/>
    </xf>
    <xf numFmtId="0" fontId="15" fillId="6" borderId="16" xfId="0" applyFont="1" applyFill="1" applyBorder="1" applyAlignment="1">
      <alignment horizontal="right" vertical="center"/>
    </xf>
    <xf numFmtId="0" fontId="15" fillId="6" borderId="61" xfId="0" applyFont="1" applyFill="1" applyBorder="1" applyAlignment="1">
      <alignment horizontal="left" vertical="center"/>
    </xf>
    <xf numFmtId="0" fontId="15" fillId="6" borderId="36" xfId="0" applyFont="1" applyFill="1" applyBorder="1" applyAlignment="1">
      <alignment horizontal="right" vertical="center"/>
    </xf>
    <xf numFmtId="0" fontId="15" fillId="6" borderId="21" xfId="0" applyFont="1" applyFill="1" applyBorder="1" applyAlignment="1">
      <alignment horizontal="left" vertical="center"/>
    </xf>
    <xf numFmtId="0" fontId="15" fillId="6" borderId="22" xfId="0" applyFont="1" applyFill="1" applyBorder="1" applyAlignment="1">
      <alignment horizontal="right" vertical="center"/>
    </xf>
    <xf numFmtId="0" fontId="15" fillId="6" borderId="0" xfId="2" applyFont="1" applyFill="1" applyBorder="1" applyAlignment="1">
      <alignment horizontal="left" vertical="center"/>
    </xf>
    <xf numFmtId="3" fontId="15" fillId="6" borderId="0" xfId="1" applyNumberFormat="1" applyFont="1" applyFill="1" applyBorder="1" applyAlignment="1">
      <alignment horizontal="right" vertical="center"/>
    </xf>
    <xf numFmtId="0" fontId="7" fillId="6" borderId="0" xfId="0" applyFont="1" applyFill="1" applyAlignment="1">
      <alignment horizontal="right" vertical="center" wrapText="1"/>
    </xf>
    <xf numFmtId="0" fontId="15" fillId="6" borderId="25" xfId="0" applyFont="1" applyFill="1" applyBorder="1" applyAlignment="1">
      <alignment horizontal="left" vertical="center"/>
    </xf>
    <xf numFmtId="0" fontId="15" fillId="6" borderId="4" xfId="0" applyFont="1" applyFill="1" applyBorder="1" applyAlignment="1">
      <alignment horizontal="left" vertical="center"/>
    </xf>
    <xf numFmtId="0" fontId="14" fillId="6" borderId="11" xfId="0" applyFont="1" applyFill="1" applyBorder="1" applyAlignment="1">
      <alignment vertical="center" wrapText="1"/>
    </xf>
    <xf numFmtId="0" fontId="14" fillId="6" borderId="12" xfId="0" applyFont="1" applyFill="1" applyBorder="1" applyAlignment="1">
      <alignment vertical="center" wrapText="1"/>
    </xf>
    <xf numFmtId="0" fontId="14" fillId="6" borderId="13" xfId="0" applyFont="1" applyFill="1" applyBorder="1" applyAlignment="1">
      <alignment vertical="center" wrapText="1"/>
    </xf>
    <xf numFmtId="0" fontId="14" fillId="6" borderId="19" xfId="0" applyFont="1" applyFill="1" applyBorder="1" applyAlignment="1">
      <alignment vertical="center" wrapText="1"/>
    </xf>
    <xf numFmtId="0" fontId="15" fillId="6" borderId="15" xfId="0" applyFont="1" applyFill="1" applyBorder="1" applyAlignment="1">
      <alignment horizontal="right" vertical="center" wrapText="1"/>
    </xf>
    <xf numFmtId="0" fontId="15" fillId="6" borderId="16" xfId="0" applyFont="1" applyFill="1" applyBorder="1" applyAlignment="1">
      <alignment horizontal="right" vertical="center" wrapText="1"/>
    </xf>
    <xf numFmtId="0" fontId="15" fillId="6" borderId="17" xfId="0" quotePrefix="1" applyFont="1" applyFill="1" applyBorder="1" applyAlignment="1">
      <alignment horizontal="right" vertical="center" wrapText="1"/>
    </xf>
    <xf numFmtId="0" fontId="14" fillId="6" borderId="39" xfId="0" applyFont="1" applyFill="1" applyBorder="1" applyAlignment="1">
      <alignment horizontal="right" vertical="center" wrapText="1"/>
    </xf>
    <xf numFmtId="164" fontId="15" fillId="6" borderId="39" xfId="2" applyNumberFormat="1" applyFont="1" applyFill="1" applyBorder="1" applyAlignment="1">
      <alignment horizontal="right" vertical="center"/>
    </xf>
    <xf numFmtId="0" fontId="15" fillId="6" borderId="39" xfId="2" applyFont="1" applyFill="1" applyBorder="1" applyAlignment="1">
      <alignment horizontal="right" vertical="center"/>
    </xf>
    <xf numFmtId="49" fontId="15" fillId="6" borderId="15" xfId="2" applyNumberFormat="1" applyFont="1" applyFill="1" applyBorder="1" applyAlignment="1">
      <alignment horizontal="right" vertical="center" wrapText="1"/>
    </xf>
    <xf numFmtId="49" fontId="15" fillId="6" borderId="16" xfId="2" applyNumberFormat="1" applyFont="1" applyFill="1" applyBorder="1" applyAlignment="1">
      <alignment horizontal="right" vertical="center"/>
    </xf>
    <xf numFmtId="49" fontId="15" fillId="6" borderId="17" xfId="2" applyNumberFormat="1" applyFont="1" applyFill="1" applyBorder="1" applyAlignment="1">
      <alignment horizontal="right" vertical="center"/>
    </xf>
    <xf numFmtId="49" fontId="15" fillId="6" borderId="15" xfId="2" applyNumberFormat="1" applyFont="1" applyFill="1" applyBorder="1" applyAlignment="1">
      <alignment horizontal="right" vertical="center"/>
    </xf>
    <xf numFmtId="0" fontId="15" fillId="6" borderId="15" xfId="2" quotePrefix="1" applyFont="1" applyFill="1" applyBorder="1" applyAlignment="1">
      <alignment horizontal="right" vertical="center"/>
    </xf>
    <xf numFmtId="0" fontId="15" fillId="6" borderId="17" xfId="2" quotePrefix="1" applyFont="1" applyFill="1" applyBorder="1" applyAlignment="1">
      <alignment horizontal="right" vertical="center"/>
    </xf>
    <xf numFmtId="0" fontId="15" fillId="6" borderId="21" xfId="2" applyFont="1" applyFill="1" applyBorder="1" applyAlignment="1">
      <alignment horizontal="right" vertical="center"/>
    </xf>
    <xf numFmtId="0" fontId="15" fillId="6" borderId="23" xfId="2" quotePrefix="1" applyFont="1" applyFill="1" applyBorder="1" applyAlignment="1">
      <alignment horizontal="right" vertical="center"/>
    </xf>
    <xf numFmtId="0" fontId="15" fillId="6" borderId="56" xfId="2" applyFont="1" applyFill="1" applyBorder="1" applyAlignment="1">
      <alignment horizontal="right" vertical="center"/>
    </xf>
    <xf numFmtId="3" fontId="15" fillId="6" borderId="15" xfId="2" applyNumberFormat="1" applyFont="1" applyFill="1" applyBorder="1" applyAlignment="1">
      <alignment horizontal="right" vertical="center"/>
    </xf>
    <xf numFmtId="3" fontId="15" fillId="6" borderId="39" xfId="2" applyNumberFormat="1" applyFont="1" applyFill="1" applyBorder="1" applyAlignment="1">
      <alignment horizontal="right" vertical="center"/>
    </xf>
    <xf numFmtId="3" fontId="15" fillId="6" borderId="17" xfId="2" applyNumberFormat="1" applyFont="1" applyFill="1" applyBorder="1" applyAlignment="1">
      <alignment horizontal="right" vertical="center"/>
    </xf>
    <xf numFmtId="3" fontId="15" fillId="6" borderId="21" xfId="2" applyNumberFormat="1" applyFont="1" applyFill="1" applyBorder="1" applyAlignment="1">
      <alignment horizontal="right" vertical="center"/>
    </xf>
    <xf numFmtId="3" fontId="15" fillId="6" borderId="23" xfId="2" applyNumberFormat="1" applyFont="1" applyFill="1" applyBorder="1" applyAlignment="1">
      <alignment horizontal="right" vertical="center"/>
    </xf>
    <xf numFmtId="0" fontId="14" fillId="6" borderId="0" xfId="0" applyFont="1" applyFill="1" applyAlignment="1">
      <alignment vertical="center" wrapText="1"/>
    </xf>
    <xf numFmtId="0" fontId="15" fillId="6" borderId="34" xfId="2" applyFont="1" applyFill="1" applyBorder="1" applyAlignment="1">
      <alignment horizontal="right" vertical="center"/>
    </xf>
    <xf numFmtId="0" fontId="15" fillId="6" borderId="16" xfId="2" quotePrefix="1" applyFont="1" applyFill="1" applyBorder="1" applyAlignment="1">
      <alignment horizontal="right" vertical="center"/>
    </xf>
    <xf numFmtId="0" fontId="15" fillId="6" borderId="0" xfId="2" applyFont="1" applyFill="1" applyBorder="1" applyAlignment="1">
      <alignment horizontal="right" vertical="center"/>
    </xf>
    <xf numFmtId="0" fontId="7" fillId="6" borderId="35" xfId="0" applyFont="1" applyFill="1" applyBorder="1" applyAlignment="1">
      <alignment horizontal="left" vertical="center" wrapText="1"/>
    </xf>
    <xf numFmtId="0" fontId="7" fillId="6" borderId="74" xfId="0" applyFont="1" applyFill="1" applyBorder="1" applyAlignment="1">
      <alignment horizontal="left" vertical="center" wrapText="1"/>
    </xf>
    <xf numFmtId="3" fontId="15" fillId="6" borderId="61" xfId="2" applyNumberFormat="1" applyFont="1" applyFill="1" applyBorder="1" applyAlignment="1">
      <alignment horizontal="right" vertical="center"/>
    </xf>
    <xf numFmtId="3" fontId="15" fillId="6" borderId="68" xfId="2" applyNumberFormat="1" applyFont="1" applyFill="1" applyBorder="1" applyAlignment="1">
      <alignment horizontal="right" vertical="center"/>
    </xf>
    <xf numFmtId="0" fontId="15" fillId="6" borderId="64" xfId="2" applyFont="1" applyFill="1" applyBorder="1" applyAlignment="1">
      <alignment vertical="center"/>
    </xf>
    <xf numFmtId="0" fontId="15" fillId="6" borderId="15" xfId="2" applyFont="1" applyFill="1" applyBorder="1" applyAlignment="1">
      <alignment vertical="center"/>
    </xf>
    <xf numFmtId="0" fontId="15" fillId="6" borderId="21" xfId="2" applyFont="1" applyFill="1" applyBorder="1" applyAlignment="1">
      <alignment vertical="center"/>
    </xf>
    <xf numFmtId="0" fontId="14" fillId="6" borderId="9" xfId="0" applyFont="1" applyFill="1" applyBorder="1" applyAlignment="1">
      <alignment vertical="center"/>
    </xf>
    <xf numFmtId="3" fontId="15" fillId="6" borderId="69" xfId="2" applyNumberFormat="1" applyFont="1" applyFill="1" applyBorder="1" applyAlignment="1">
      <alignment vertical="center"/>
    </xf>
    <xf numFmtId="3" fontId="15" fillId="6" borderId="17" xfId="2" applyNumberFormat="1" applyFont="1" applyFill="1" applyBorder="1" applyAlignment="1">
      <alignment vertical="center"/>
    </xf>
    <xf numFmtId="3" fontId="15" fillId="6" borderId="23" xfId="2" applyNumberFormat="1" applyFont="1" applyFill="1" applyBorder="1" applyAlignment="1">
      <alignment vertical="center"/>
    </xf>
    <xf numFmtId="0" fontId="15" fillId="6" borderId="50" xfId="0" applyFont="1" applyFill="1" applyBorder="1" applyAlignment="1">
      <alignment horizontal="right" vertical="center"/>
    </xf>
    <xf numFmtId="0" fontId="37" fillId="6" borderId="0" xfId="0" applyFont="1" applyFill="1" applyAlignment="1">
      <alignment vertical="center"/>
    </xf>
    <xf numFmtId="0" fontId="37" fillId="6" borderId="0" xfId="0" applyFont="1" applyFill="1" applyAlignment="1">
      <alignment horizontal="right" vertical="center"/>
    </xf>
    <xf numFmtId="0" fontId="37" fillId="6" borderId="0" xfId="0" applyFont="1" applyFill="1" applyAlignment="1">
      <alignment vertical="center" wrapText="1"/>
    </xf>
    <xf numFmtId="0" fontId="17" fillId="6" borderId="0" xfId="0" applyFont="1" applyFill="1" applyAlignment="1">
      <alignment vertical="center"/>
    </xf>
    <xf numFmtId="0" fontId="14" fillId="6" borderId="7" xfId="0" applyFont="1" applyFill="1" applyBorder="1" applyAlignment="1">
      <alignment vertical="center" wrapText="1"/>
    </xf>
    <xf numFmtId="0" fontId="38" fillId="6" borderId="47" xfId="0" applyFont="1" applyFill="1" applyBorder="1" applyAlignment="1">
      <alignment vertical="center"/>
    </xf>
    <xf numFmtId="0" fontId="39" fillId="6" borderId="70" xfId="0" applyFont="1" applyFill="1" applyBorder="1" applyAlignment="1">
      <alignment vertical="center"/>
    </xf>
    <xf numFmtId="0" fontId="15" fillId="6" borderId="25" xfId="0" applyFont="1" applyFill="1" applyBorder="1" applyAlignment="1">
      <alignment horizontal="right" vertical="center"/>
    </xf>
    <xf numFmtId="0" fontId="15" fillId="6" borderId="55" xfId="0" applyFont="1" applyFill="1" applyBorder="1" applyAlignment="1">
      <alignment vertical="center"/>
    </xf>
    <xf numFmtId="0" fontId="0" fillId="6" borderId="0" xfId="0" applyFill="1" applyAlignment="1">
      <alignment vertical="center"/>
    </xf>
    <xf numFmtId="0" fontId="15" fillId="6" borderId="33" xfId="2" applyFont="1" applyFill="1" applyBorder="1" applyAlignment="1">
      <alignment vertical="center"/>
    </xf>
    <xf numFmtId="0" fontId="15" fillId="6" borderId="17" xfId="3" quotePrefix="1" applyFont="1" applyFill="1" applyBorder="1" applyAlignment="1">
      <alignment horizontal="right" vertical="center"/>
    </xf>
    <xf numFmtId="0" fontId="40" fillId="6" borderId="32" xfId="3" applyFont="1" applyFill="1" applyBorder="1" applyAlignment="1">
      <alignment vertical="center" wrapText="1"/>
    </xf>
    <xf numFmtId="0" fontId="14" fillId="6" borderId="14" xfId="3" applyFont="1" applyFill="1" applyBorder="1" applyAlignment="1">
      <alignment vertical="center" wrapText="1"/>
    </xf>
    <xf numFmtId="0" fontId="41" fillId="6" borderId="33" xfId="3" applyFont="1" applyFill="1" applyBorder="1" applyAlignment="1">
      <alignment vertical="center"/>
    </xf>
    <xf numFmtId="0" fontId="41" fillId="6" borderId="16" xfId="3" applyFont="1" applyFill="1" applyBorder="1" applyAlignment="1">
      <alignment vertical="center"/>
    </xf>
    <xf numFmtId="0" fontId="41" fillId="6" borderId="17" xfId="3" applyFont="1" applyFill="1" applyBorder="1" applyAlignment="1">
      <alignment vertical="center"/>
    </xf>
    <xf numFmtId="0" fontId="40" fillId="6" borderId="32" xfId="5" applyFont="1" applyFill="1" applyBorder="1" applyAlignment="1">
      <alignment vertical="center" wrapText="1"/>
    </xf>
    <xf numFmtId="0" fontId="15" fillId="6" borderId="17" xfId="2" applyFont="1" applyFill="1" applyBorder="1" applyAlignment="1">
      <alignment vertical="center"/>
    </xf>
    <xf numFmtId="0" fontId="15" fillId="6" borderId="16" xfId="2" applyFont="1" applyFill="1" applyBorder="1" applyAlignment="1">
      <alignment vertical="center" wrapText="1"/>
    </xf>
    <xf numFmtId="0" fontId="42" fillId="6" borderId="17" xfId="3" applyFont="1" applyFill="1" applyBorder="1" applyAlignment="1">
      <alignment horizontal="right" vertical="center"/>
    </xf>
    <xf numFmtId="0" fontId="15" fillId="6" borderId="33" xfId="0" applyFont="1" applyFill="1" applyBorder="1" applyAlignment="1">
      <alignment vertical="center"/>
    </xf>
    <xf numFmtId="0" fontId="15" fillId="6" borderId="16" xfId="0" applyFont="1" applyFill="1" applyBorder="1" applyAlignment="1">
      <alignment vertical="center"/>
    </xf>
    <xf numFmtId="0" fontId="15" fillId="6" borderId="17" xfId="0" applyFont="1" applyFill="1" applyBorder="1" applyAlignment="1">
      <alignment vertical="center"/>
    </xf>
    <xf numFmtId="0" fontId="15" fillId="6" borderId="41" xfId="2" applyFont="1" applyFill="1" applyBorder="1" applyAlignment="1">
      <alignment vertical="center"/>
    </xf>
    <xf numFmtId="0" fontId="15" fillId="6" borderId="23" xfId="0" applyFont="1" applyFill="1" applyBorder="1" applyAlignment="1">
      <alignment vertical="center"/>
    </xf>
    <xf numFmtId="0" fontId="22" fillId="6" borderId="0" xfId="5" applyFont="1" applyFill="1" applyBorder="1" applyAlignment="1">
      <alignment horizontal="left" vertical="center" indent="1"/>
    </xf>
    <xf numFmtId="0" fontId="22" fillId="6" borderId="0" xfId="5" applyFont="1" applyFill="1" applyBorder="1" applyAlignment="1">
      <alignment horizontal="left" vertical="center" wrapText="1" indent="1"/>
    </xf>
    <xf numFmtId="0" fontId="38" fillId="6" borderId="57" xfId="0" applyFont="1" applyFill="1" applyBorder="1" applyAlignment="1">
      <alignment vertical="center"/>
    </xf>
    <xf numFmtId="0" fontId="39" fillId="6" borderId="57" xfId="0" applyFont="1" applyFill="1" applyBorder="1" applyAlignment="1">
      <alignment vertical="center"/>
    </xf>
    <xf numFmtId="0" fontId="15" fillId="6" borderId="47" xfId="0" applyFont="1" applyFill="1" applyBorder="1" applyAlignment="1">
      <alignment vertical="center"/>
    </xf>
    <xf numFmtId="0" fontId="15" fillId="6" borderId="55" xfId="0" applyFont="1" applyFill="1" applyBorder="1" applyAlignment="1">
      <alignment horizontal="right" vertical="center"/>
    </xf>
    <xf numFmtId="0" fontId="15" fillId="6" borderId="32" xfId="0" applyFont="1" applyFill="1" applyBorder="1" applyAlignment="1">
      <alignment vertical="center"/>
    </xf>
    <xf numFmtId="0" fontId="15" fillId="6" borderId="50" xfId="0" applyFont="1" applyFill="1" applyBorder="1" applyAlignment="1">
      <alignment vertical="center"/>
    </xf>
    <xf numFmtId="0" fontId="15" fillId="6" borderId="39" xfId="0" applyFont="1" applyFill="1" applyBorder="1" applyAlignment="1">
      <alignment vertical="center"/>
    </xf>
    <xf numFmtId="164" fontId="15" fillId="6" borderId="16" xfId="2" quotePrefix="1" applyNumberFormat="1" applyFont="1" applyFill="1" applyBorder="1" applyAlignment="1">
      <alignment horizontal="right" vertical="center"/>
    </xf>
    <xf numFmtId="0" fontId="37" fillId="6" borderId="16" xfId="0" applyFont="1" applyFill="1" applyBorder="1" applyAlignment="1">
      <alignment vertical="center"/>
    </xf>
    <xf numFmtId="164" fontId="15" fillId="6" borderId="22" xfId="2" quotePrefix="1" applyNumberFormat="1" applyFont="1" applyFill="1" applyBorder="1" applyAlignment="1">
      <alignment horizontal="right" vertical="center"/>
    </xf>
    <xf numFmtId="164" fontId="15" fillId="6" borderId="22" xfId="2" applyNumberFormat="1" applyFont="1" applyFill="1" applyBorder="1" applyAlignment="1">
      <alignment horizontal="right" vertical="center"/>
    </xf>
    <xf numFmtId="164" fontId="15" fillId="6" borderId="0" xfId="2" applyNumberFormat="1" applyFont="1" applyFill="1" applyBorder="1" applyAlignment="1">
      <alignment horizontal="right" vertical="center"/>
    </xf>
    <xf numFmtId="0" fontId="15" fillId="6" borderId="0" xfId="0" applyFont="1" applyFill="1" applyAlignment="1">
      <alignment horizontal="right" vertical="center"/>
    </xf>
    <xf numFmtId="0" fontId="17" fillId="6" borderId="5" xfId="6" applyFont="1" applyFill="1" applyBorder="1" applyAlignment="1">
      <alignment vertical="center" wrapText="1"/>
    </xf>
    <xf numFmtId="0" fontId="17" fillId="6" borderId="4" xfId="6" applyFont="1" applyFill="1" applyBorder="1" applyAlignment="1">
      <alignment vertical="center" wrapText="1"/>
    </xf>
    <xf numFmtId="0" fontId="17" fillId="6" borderId="0" xfId="0" applyFont="1" applyFill="1" applyAlignment="1">
      <alignment vertical="center" wrapText="1"/>
    </xf>
    <xf numFmtId="0" fontId="17" fillId="6" borderId="0" xfId="6" applyFont="1" applyFill="1" applyBorder="1" applyAlignment="1">
      <alignment vertical="center" wrapText="1"/>
    </xf>
    <xf numFmtId="0" fontId="18" fillId="6" borderId="0" xfId="6" applyFont="1" applyFill="1" applyBorder="1" applyAlignment="1">
      <alignment horizontal="left" vertical="center" wrapText="1"/>
    </xf>
    <xf numFmtId="0" fontId="18" fillId="6" borderId="0" xfId="6" applyFont="1" applyFill="1" applyBorder="1" applyAlignment="1">
      <alignment horizontal="right" vertical="center" wrapText="1"/>
    </xf>
    <xf numFmtId="0" fontId="38" fillId="6" borderId="10" xfId="0" applyFont="1" applyFill="1" applyBorder="1" applyAlignment="1">
      <alignment vertical="center"/>
    </xf>
    <xf numFmtId="0" fontId="15" fillId="6" borderId="60" xfId="5" applyFont="1" applyFill="1" applyBorder="1" applyAlignment="1">
      <alignment vertical="center" wrapText="1"/>
    </xf>
    <xf numFmtId="0" fontId="38" fillId="6" borderId="46" xfId="0" applyFont="1" applyFill="1" applyBorder="1" applyAlignment="1">
      <alignment vertical="center"/>
    </xf>
    <xf numFmtId="0" fontId="15" fillId="6" borderId="57" xfId="0" applyFont="1" applyFill="1" applyBorder="1" applyAlignment="1">
      <alignment vertical="center"/>
    </xf>
    <xf numFmtId="0" fontId="15" fillId="6" borderId="51" xfId="0" applyFont="1" applyFill="1" applyBorder="1" applyAlignment="1">
      <alignment vertical="center"/>
    </xf>
    <xf numFmtId="165" fontId="15" fillId="6" borderId="16" xfId="2" applyNumberFormat="1" applyFont="1" applyFill="1" applyBorder="1" applyAlignment="1">
      <alignment horizontal="right" vertical="center"/>
    </xf>
    <xf numFmtId="0" fontId="15" fillId="6" borderId="51" xfId="0" applyFont="1" applyFill="1" applyBorder="1" applyAlignment="1">
      <alignment horizontal="right" vertical="center"/>
    </xf>
    <xf numFmtId="0" fontId="15" fillId="6" borderId="11" xfId="2" applyFont="1" applyFill="1" applyBorder="1" applyAlignment="1">
      <alignment vertical="center"/>
    </xf>
    <xf numFmtId="0" fontId="15" fillId="6" borderId="12" xfId="3" applyFont="1" applyFill="1" applyBorder="1" applyAlignment="1">
      <alignment horizontal="right" vertical="center"/>
    </xf>
    <xf numFmtId="0" fontId="15" fillId="6" borderId="12" xfId="2" applyFont="1" applyFill="1" applyBorder="1" applyAlignment="1">
      <alignment horizontal="right" vertical="center"/>
    </xf>
    <xf numFmtId="0" fontId="15" fillId="6" borderId="12" xfId="0" applyFont="1" applyFill="1" applyBorder="1" applyAlignment="1">
      <alignment horizontal="right" vertical="center"/>
    </xf>
    <xf numFmtId="0" fontId="15" fillId="6" borderId="13" xfId="0" applyFont="1" applyFill="1" applyBorder="1" applyAlignment="1">
      <alignment horizontal="right" vertical="center"/>
    </xf>
    <xf numFmtId="0" fontId="15" fillId="6" borderId="32" xfId="2" applyFont="1" applyFill="1" applyBorder="1" applyAlignment="1">
      <alignment vertical="center"/>
    </xf>
    <xf numFmtId="0" fontId="15" fillId="6" borderId="50" xfId="2" applyFont="1" applyFill="1" applyBorder="1" applyAlignment="1">
      <alignment horizontal="right" vertical="center"/>
    </xf>
    <xf numFmtId="0" fontId="15" fillId="6" borderId="20" xfId="5" applyFont="1" applyFill="1" applyBorder="1" applyAlignment="1">
      <alignment horizontal="left" vertical="center" wrapText="1" indent="3"/>
    </xf>
    <xf numFmtId="0" fontId="43" fillId="6" borderId="0" xfId="0" applyFont="1" applyFill="1" applyAlignment="1">
      <alignment vertical="center"/>
    </xf>
    <xf numFmtId="0" fontId="14" fillId="6" borderId="5" xfId="0" applyFont="1" applyFill="1" applyBorder="1" applyAlignment="1">
      <alignment vertical="center"/>
    </xf>
    <xf numFmtId="0" fontId="15" fillId="6" borderId="50" xfId="0" applyFont="1" applyFill="1" applyBorder="1" applyAlignment="1">
      <alignment vertical="center" wrapText="1"/>
    </xf>
    <xf numFmtId="0" fontId="15" fillId="6" borderId="10" xfId="0" applyFont="1" applyFill="1" applyBorder="1" applyAlignment="1">
      <alignment vertical="center" wrapText="1"/>
    </xf>
    <xf numFmtId="0" fontId="15" fillId="6" borderId="2" xfId="0" applyFont="1" applyFill="1" applyBorder="1" applyAlignment="1">
      <alignment vertical="center" wrapText="1"/>
    </xf>
    <xf numFmtId="0" fontId="15" fillId="6" borderId="62" xfId="2" applyFont="1" applyFill="1" applyBorder="1" applyAlignment="1">
      <alignment vertical="center"/>
    </xf>
    <xf numFmtId="0" fontId="15" fillId="6" borderId="69" xfId="2" applyFont="1" applyFill="1" applyBorder="1" applyAlignment="1">
      <alignment horizontal="right" vertical="center" wrapText="1"/>
    </xf>
    <xf numFmtId="0" fontId="15" fillId="6" borderId="20" xfId="3" applyFont="1" applyFill="1" applyBorder="1" applyAlignment="1">
      <alignment vertical="center" wrapText="1"/>
    </xf>
    <xf numFmtId="0" fontId="15" fillId="6" borderId="67" xfId="3" applyFont="1" applyFill="1" applyBorder="1" applyAlignment="1">
      <alignment vertical="center" wrapText="1"/>
    </xf>
    <xf numFmtId="0" fontId="15" fillId="6" borderId="21" xfId="3" applyFont="1" applyFill="1" applyBorder="1" applyAlignment="1">
      <alignment vertical="center"/>
    </xf>
    <xf numFmtId="3" fontId="15" fillId="6" borderId="22" xfId="3" applyNumberFormat="1" applyFont="1" applyFill="1" applyBorder="1" applyAlignment="1">
      <alignment vertical="center"/>
    </xf>
    <xf numFmtId="3" fontId="15" fillId="6" borderId="22" xfId="3" quotePrefix="1" applyNumberFormat="1" applyFont="1" applyFill="1" applyBorder="1" applyAlignment="1">
      <alignment horizontal="right" vertical="center"/>
    </xf>
    <xf numFmtId="49" fontId="15" fillId="6" borderId="0" xfId="2" applyNumberFormat="1" applyFont="1" applyFill="1" applyBorder="1" applyAlignment="1">
      <alignment horizontal="right" vertical="center"/>
    </xf>
    <xf numFmtId="0" fontId="22" fillId="6" borderId="0" xfId="0" applyFont="1" applyFill="1" applyAlignment="1">
      <alignment vertical="center"/>
    </xf>
    <xf numFmtId="0" fontId="42" fillId="6" borderId="0" xfId="2" applyFont="1" applyFill="1" applyBorder="1" applyAlignment="1">
      <alignment vertical="center"/>
    </xf>
    <xf numFmtId="0" fontId="33" fillId="6" borderId="0" xfId="2" applyFont="1" applyFill="1" applyBorder="1" applyAlignment="1">
      <alignment horizontal="right" vertical="center" wrapText="1"/>
    </xf>
    <xf numFmtId="0" fontId="42" fillId="6" borderId="0" xfId="0" applyFont="1" applyFill="1" applyAlignment="1">
      <alignment vertical="center" wrapText="1"/>
    </xf>
    <xf numFmtId="0" fontId="15" fillId="6" borderId="28" xfId="0" applyFont="1" applyFill="1" applyBorder="1" applyAlignment="1">
      <alignment vertical="center" wrapText="1"/>
    </xf>
    <xf numFmtId="49" fontId="15" fillId="6" borderId="13" xfId="2" applyNumberFormat="1" applyFont="1" applyFill="1" applyBorder="1" applyAlignment="1">
      <alignment horizontal="right" vertical="center" wrapText="1"/>
    </xf>
    <xf numFmtId="0" fontId="15" fillId="6" borderId="40" xfId="0" applyFont="1" applyFill="1" applyBorder="1" applyAlignment="1">
      <alignment vertical="center" wrapText="1"/>
    </xf>
    <xf numFmtId="49" fontId="15" fillId="6" borderId="23" xfId="2" applyNumberFormat="1" applyFont="1" applyFill="1" applyBorder="1" applyAlignment="1">
      <alignment horizontal="right" vertical="center" wrapText="1"/>
    </xf>
    <xf numFmtId="0" fontId="17" fillId="6" borderId="44" xfId="6" applyFont="1" applyFill="1" applyBorder="1" applyAlignment="1">
      <alignment horizontal="right" vertical="center" wrapText="1"/>
    </xf>
    <xf numFmtId="0" fontId="17" fillId="6" borderId="53" xfId="6" applyFont="1" applyFill="1" applyBorder="1" applyAlignment="1">
      <alignment vertical="center" wrapText="1"/>
    </xf>
    <xf numFmtId="0" fontId="24" fillId="6" borderId="70" xfId="0" applyFont="1" applyFill="1" applyBorder="1" applyAlignment="1">
      <alignment vertical="center"/>
    </xf>
    <xf numFmtId="0" fontId="37" fillId="6" borderId="29" xfId="0" applyFont="1" applyFill="1" applyBorder="1" applyAlignment="1">
      <alignment vertical="center" wrapText="1"/>
    </xf>
    <xf numFmtId="0" fontId="37" fillId="6" borderId="28" xfId="0" applyFont="1" applyFill="1" applyBorder="1" applyAlignment="1">
      <alignment vertical="center" wrapText="1"/>
    </xf>
    <xf numFmtId="3" fontId="15" fillId="6" borderId="12" xfId="2" applyNumberFormat="1" applyFont="1" applyFill="1" applyBorder="1" applyAlignment="1">
      <alignment horizontal="right" vertical="center"/>
    </xf>
    <xf numFmtId="0" fontId="37" fillId="6" borderId="14" xfId="0" applyFont="1" applyFill="1" applyBorder="1" applyAlignment="1">
      <alignment vertical="center" wrapText="1"/>
    </xf>
    <xf numFmtId="0" fontId="37" fillId="6" borderId="32" xfId="0" applyFont="1" applyFill="1" applyBorder="1" applyAlignment="1">
      <alignment vertical="center" wrapText="1"/>
    </xf>
    <xf numFmtId="0" fontId="37" fillId="6" borderId="14" xfId="0" applyFont="1" applyFill="1" applyBorder="1" applyAlignment="1">
      <alignment horizontal="left" vertical="center" wrapText="1" indent="3"/>
    </xf>
    <xf numFmtId="0" fontId="37" fillId="6" borderId="32" xfId="0" applyFont="1" applyFill="1" applyBorder="1" applyAlignment="1">
      <alignment horizontal="left" vertical="center" wrapText="1" indent="3"/>
    </xf>
    <xf numFmtId="0" fontId="37" fillId="6" borderId="20" xfId="0" applyFont="1" applyFill="1" applyBorder="1" applyAlignment="1">
      <alignment horizontal="left" vertical="center" wrapText="1" indent="3"/>
    </xf>
    <xf numFmtId="0" fontId="37" fillId="6" borderId="40" xfId="0" applyFont="1" applyFill="1" applyBorder="1" applyAlignment="1">
      <alignment horizontal="left" vertical="center" wrapText="1" indent="3"/>
    </xf>
    <xf numFmtId="0" fontId="0" fillId="6" borderId="0" xfId="0" applyFill="1"/>
    <xf numFmtId="0" fontId="39" fillId="6" borderId="0" xfId="0" applyFont="1" applyFill="1"/>
    <xf numFmtId="0" fontId="37" fillId="6" borderId="0" xfId="0" applyFont="1" applyFill="1"/>
    <xf numFmtId="0" fontId="39" fillId="6" borderId="28" xfId="0" applyFont="1" applyFill="1" applyBorder="1" applyAlignment="1">
      <alignment vertical="center"/>
    </xf>
    <xf numFmtId="0" fontId="15" fillId="6" borderId="35" xfId="5" applyFont="1" applyFill="1" applyBorder="1" applyAlignment="1">
      <alignment vertical="center" wrapText="1"/>
    </xf>
    <xf numFmtId="0" fontId="15" fillId="6" borderId="11" xfId="0" applyFont="1" applyFill="1" applyBorder="1" applyAlignment="1">
      <alignment vertical="center"/>
    </xf>
    <xf numFmtId="0" fontId="15" fillId="6" borderId="12" xfId="0" applyFont="1" applyFill="1" applyBorder="1" applyAlignment="1">
      <alignment vertical="center"/>
    </xf>
    <xf numFmtId="2" fontId="15" fillId="6" borderId="0" xfId="2" applyNumberFormat="1" applyFont="1" applyFill="1" applyBorder="1" applyAlignment="1">
      <alignment vertical="center"/>
    </xf>
    <xf numFmtId="0" fontId="37" fillId="6" borderId="10" xfId="0" applyFont="1" applyFill="1" applyBorder="1" applyAlignment="1">
      <alignment vertical="center" wrapText="1"/>
    </xf>
    <xf numFmtId="0" fontId="37" fillId="6" borderId="18" xfId="0" applyFont="1" applyFill="1" applyBorder="1" applyAlignment="1">
      <alignment vertical="center" wrapText="1"/>
    </xf>
    <xf numFmtId="0" fontId="37" fillId="6" borderId="60" xfId="0" applyFont="1" applyFill="1" applyBorder="1" applyAlignment="1">
      <alignment horizontal="left" vertical="center" wrapText="1" indent="3"/>
    </xf>
    <xf numFmtId="0" fontId="37" fillId="6" borderId="35" xfId="0" applyFont="1" applyFill="1" applyBorder="1" applyAlignment="1">
      <alignment horizontal="left" vertical="center" wrapText="1" indent="3"/>
    </xf>
    <xf numFmtId="0" fontId="15" fillId="6" borderId="52" xfId="2" applyFont="1" applyFill="1" applyBorder="1" applyAlignment="1">
      <alignment horizontal="right" vertical="center"/>
    </xf>
    <xf numFmtId="0" fontId="15" fillId="6" borderId="50" xfId="0" applyFont="1" applyFill="1" applyBorder="1" applyAlignment="1">
      <alignment horizontal="right"/>
    </xf>
    <xf numFmtId="0" fontId="15" fillId="6" borderId="16" xfId="0" applyFont="1" applyFill="1" applyBorder="1" applyAlignment="1">
      <alignment horizontal="right"/>
    </xf>
    <xf numFmtId="0" fontId="15" fillId="6" borderId="22" xfId="0" applyFont="1" applyFill="1" applyBorder="1" applyAlignment="1">
      <alignment horizontal="right"/>
    </xf>
    <xf numFmtId="165" fontId="15" fillId="0" borderId="16" xfId="2" applyNumberFormat="1" applyFont="1" applyFill="1" applyBorder="1" applyAlignment="1">
      <alignment vertical="center"/>
    </xf>
    <xf numFmtId="0" fontId="7" fillId="0" borderId="16" xfId="0" applyFont="1" applyBorder="1" applyAlignment="1">
      <alignment vertical="center"/>
    </xf>
    <xf numFmtId="164" fontId="7" fillId="0" borderId="16" xfId="0" applyNumberFormat="1" applyFont="1" applyBorder="1" applyAlignment="1">
      <alignment vertical="center"/>
    </xf>
    <xf numFmtId="3" fontId="15" fillId="0" borderId="16" xfId="2" applyNumberFormat="1" applyFont="1" applyFill="1" applyBorder="1" applyAlignment="1">
      <alignment vertical="center"/>
    </xf>
    <xf numFmtId="0" fontId="15" fillId="0" borderId="17" xfId="3" applyFont="1" applyFill="1" applyBorder="1" applyAlignment="1">
      <alignment horizontal="right" vertical="center" wrapText="1"/>
    </xf>
    <xf numFmtId="0" fontId="15" fillId="0" borderId="15" xfId="2" applyFont="1" applyFill="1" applyBorder="1" applyAlignment="1">
      <alignment vertical="center" wrapText="1"/>
    </xf>
    <xf numFmtId="0" fontId="7" fillId="0" borderId="16" xfId="0" applyFont="1" applyBorder="1" applyAlignment="1">
      <alignment horizontal="right" vertical="center"/>
    </xf>
    <xf numFmtId="0" fontId="15" fillId="6" borderId="16" xfId="3" applyFont="1" applyFill="1" applyBorder="1" applyAlignment="1">
      <alignment vertical="center"/>
    </xf>
    <xf numFmtId="0" fontId="15" fillId="0" borderId="14" xfId="5" applyFont="1" applyFill="1" applyBorder="1" applyAlignment="1">
      <alignment horizontal="left" vertical="center" wrapText="1" indent="3"/>
    </xf>
    <xf numFmtId="0" fontId="15" fillId="0" borderId="14" xfId="5" applyFont="1" applyFill="1" applyBorder="1" applyAlignment="1">
      <alignment horizontal="left" vertical="center" wrapText="1" indent="6"/>
    </xf>
    <xf numFmtId="0" fontId="29" fillId="0" borderId="14" xfId="5" applyFont="1" applyFill="1" applyBorder="1" applyAlignment="1">
      <alignment horizontal="left" vertical="center" wrapText="1" indent="9"/>
    </xf>
    <xf numFmtId="0" fontId="15" fillId="0" borderId="14" xfId="5" applyFont="1" applyFill="1" applyBorder="1" applyAlignment="1">
      <alignment horizontal="left" vertical="center" wrapText="1" indent="9"/>
    </xf>
    <xf numFmtId="0" fontId="15" fillId="0" borderId="14" xfId="5" applyFont="1" applyFill="1" applyBorder="1" applyAlignment="1">
      <alignment horizontal="left" vertical="center" wrapText="1" indent="4"/>
    </xf>
    <xf numFmtId="0" fontId="19" fillId="0" borderId="14" xfId="0" applyFont="1" applyBorder="1" applyAlignment="1">
      <alignment vertical="center" wrapText="1"/>
    </xf>
    <xf numFmtId="0" fontId="14" fillId="6" borderId="14" xfId="5" applyFont="1" applyFill="1" applyBorder="1" applyAlignment="1">
      <alignment horizontal="left" vertical="center" wrapText="1"/>
    </xf>
    <xf numFmtId="0" fontId="15" fillId="0" borderId="14" xfId="5" applyFont="1" applyFill="1" applyBorder="1" applyAlignment="1">
      <alignment horizontal="left" wrapText="1"/>
    </xf>
    <xf numFmtId="0" fontId="14" fillId="6" borderId="14" xfId="5" applyFont="1" applyFill="1" applyBorder="1" applyAlignment="1">
      <alignment horizontal="left" wrapText="1"/>
    </xf>
    <xf numFmtId="0" fontId="7" fillId="0" borderId="15" xfId="0" applyFont="1" applyBorder="1" applyAlignment="1">
      <alignment vertical="center"/>
    </xf>
    <xf numFmtId="0" fontId="7" fillId="0" borderId="17" xfId="0" applyFont="1" applyBorder="1" applyAlignment="1">
      <alignment horizontal="right" vertical="center"/>
    </xf>
    <xf numFmtId="0" fontId="15" fillId="6" borderId="15" xfId="3" applyFont="1" applyFill="1" applyBorder="1" applyAlignment="1">
      <alignment vertical="center" wrapText="1"/>
    </xf>
    <xf numFmtId="0" fontId="14" fillId="0" borderId="10" xfId="5" applyFont="1" applyFill="1" applyBorder="1" applyAlignment="1">
      <alignment vertical="center" wrapText="1"/>
    </xf>
    <xf numFmtId="0" fontId="14" fillId="0" borderId="10" xfId="5" applyFont="1" applyFill="1" applyBorder="1" applyAlignment="1">
      <alignment wrapText="1"/>
    </xf>
    <xf numFmtId="0" fontId="15" fillId="0" borderId="64" xfId="2" applyFont="1" applyFill="1" applyBorder="1" applyAlignment="1">
      <alignment vertical="center" wrapText="1"/>
    </xf>
    <xf numFmtId="165" fontId="15" fillId="0" borderId="62" xfId="2" applyNumberFormat="1" applyFont="1" applyFill="1" applyBorder="1" applyAlignment="1">
      <alignment vertical="center"/>
    </xf>
    <xf numFmtId="0" fontId="7" fillId="0" borderId="62" xfId="0" applyFont="1" applyBorder="1" applyAlignment="1">
      <alignment vertical="center"/>
    </xf>
    <xf numFmtId="0" fontId="15" fillId="0" borderId="69" xfId="3" applyFont="1" applyFill="1" applyBorder="1" applyAlignment="1">
      <alignment horizontal="right" vertical="center" wrapText="1"/>
    </xf>
    <xf numFmtId="3" fontId="15" fillId="0" borderId="65" xfId="0" applyNumberFormat="1" applyFont="1" applyBorder="1" applyAlignment="1">
      <alignment horizontal="right" vertical="center" wrapText="1"/>
    </xf>
    <xf numFmtId="3" fontId="15" fillId="0" borderId="34" xfId="0" applyNumberFormat="1" applyFont="1" applyBorder="1" applyAlignment="1">
      <alignment horizontal="right" wrapText="1"/>
    </xf>
    <xf numFmtId="3" fontId="15" fillId="0" borderId="34" xfId="1" applyNumberFormat="1" applyFont="1" applyFill="1" applyBorder="1" applyAlignment="1">
      <alignment horizontal="right" vertical="center"/>
    </xf>
    <xf numFmtId="3" fontId="15" fillId="6" borderId="34" xfId="2" applyNumberFormat="1" applyFont="1" applyFill="1" applyBorder="1" applyAlignment="1">
      <alignment horizontal="right" vertical="center"/>
    </xf>
    <xf numFmtId="3" fontId="15" fillId="6" borderId="31" xfId="2" applyNumberFormat="1" applyFont="1" applyFill="1" applyBorder="1" applyAlignment="1">
      <alignment horizontal="right" vertical="center"/>
    </xf>
    <xf numFmtId="3" fontId="15" fillId="6" borderId="13" xfId="2" applyNumberFormat="1" applyFont="1" applyFill="1" applyBorder="1" applyAlignment="1">
      <alignment horizontal="right" vertical="center"/>
    </xf>
    <xf numFmtId="0" fontId="15" fillId="6" borderId="61" xfId="2" applyFont="1" applyFill="1" applyBorder="1" applyAlignment="1">
      <alignment vertical="center"/>
    </xf>
    <xf numFmtId="0" fontId="7" fillId="6" borderId="16" xfId="0" quotePrefix="1" applyFont="1" applyFill="1" applyBorder="1" applyAlignment="1">
      <alignment vertical="center"/>
    </xf>
    <xf numFmtId="0" fontId="7" fillId="6" borderId="22" xfId="0" quotePrefix="1" applyFont="1" applyFill="1" applyBorder="1" applyAlignment="1">
      <alignment vertical="center"/>
    </xf>
    <xf numFmtId="3" fontId="15" fillId="0" borderId="34" xfId="2" applyNumberFormat="1" applyFont="1" applyFill="1" applyBorder="1" applyAlignment="1">
      <alignment horizontal="right" vertical="center"/>
    </xf>
    <xf numFmtId="3" fontId="15" fillId="0" borderId="16" xfId="2" applyNumberFormat="1" applyFont="1" applyFill="1" applyBorder="1" applyAlignment="1">
      <alignment horizontal="right" vertical="center"/>
    </xf>
    <xf numFmtId="0" fontId="22" fillId="0" borderId="0" xfId="5" applyFont="1" applyFill="1" applyBorder="1" applyAlignment="1">
      <alignment horizontal="left" vertical="center"/>
    </xf>
    <xf numFmtId="49" fontId="15" fillId="0" borderId="16" xfId="2" applyNumberFormat="1" applyFont="1" applyFill="1" applyBorder="1" applyAlignment="1">
      <alignment horizontal="right" vertical="center"/>
    </xf>
    <xf numFmtId="0" fontId="15" fillId="0" borderId="16" xfId="2" applyFont="1" applyFill="1" applyBorder="1" applyAlignment="1">
      <alignment horizontal="right" vertical="center"/>
    </xf>
    <xf numFmtId="0" fontId="15" fillId="0" borderId="17" xfId="2" applyFont="1" applyFill="1" applyBorder="1" applyAlignment="1">
      <alignment horizontal="right" vertical="center"/>
    </xf>
    <xf numFmtId="0" fontId="15" fillId="0" borderId="39" xfId="2" applyFont="1" applyFill="1" applyBorder="1" applyAlignment="1">
      <alignment horizontal="right" vertical="center"/>
    </xf>
    <xf numFmtId="164" fontId="15" fillId="0" borderId="39" xfId="2" applyNumberFormat="1" applyFont="1" applyFill="1" applyBorder="1" applyAlignment="1">
      <alignment horizontal="right" vertical="center"/>
    </xf>
    <xf numFmtId="0" fontId="15" fillId="0" borderId="16" xfId="2" quotePrefix="1" applyFont="1" applyFill="1" applyBorder="1" applyAlignment="1">
      <alignment horizontal="right" vertical="center"/>
    </xf>
    <xf numFmtId="0" fontId="7" fillId="0" borderId="16" xfId="0" quotePrefix="1" applyFont="1" applyBorder="1" applyAlignment="1">
      <alignment vertical="center"/>
    </xf>
    <xf numFmtId="0" fontId="22" fillId="6" borderId="0" xfId="0" applyFont="1" applyFill="1" applyAlignment="1">
      <alignment horizontal="left" vertical="center" wrapText="1"/>
    </xf>
    <xf numFmtId="0" fontId="16" fillId="6" borderId="3" xfId="0" applyFont="1" applyFill="1" applyBorder="1" applyAlignment="1">
      <alignment horizontal="left" vertical="center"/>
    </xf>
    <xf numFmtId="0" fontId="16" fillId="6" borderId="4" xfId="0" applyFont="1" applyFill="1" applyBorder="1" applyAlignment="1">
      <alignment horizontal="left" vertical="center"/>
    </xf>
    <xf numFmtId="0" fontId="18" fillId="6" borderId="5" xfId="6" applyFont="1" applyFill="1" applyBorder="1" applyAlignment="1">
      <alignment horizontal="left" vertical="center" wrapText="1"/>
    </xf>
    <xf numFmtId="0" fontId="18" fillId="6" borderId="4" xfId="6" applyFont="1" applyFill="1" applyBorder="1" applyAlignment="1">
      <alignment horizontal="left" vertical="center" wrapText="1"/>
    </xf>
    <xf numFmtId="0" fontId="7" fillId="6" borderId="31" xfId="0" applyFont="1" applyFill="1" applyBorder="1" applyAlignment="1">
      <alignment horizontal="right" vertical="center"/>
    </xf>
    <xf numFmtId="0" fontId="7" fillId="6" borderId="44" xfId="0" applyFont="1" applyFill="1" applyBorder="1" applyAlignment="1">
      <alignment horizontal="right" vertical="center"/>
    </xf>
    <xf numFmtId="0" fontId="7" fillId="6" borderId="30" xfId="0" applyFont="1" applyFill="1" applyBorder="1" applyAlignment="1">
      <alignment horizontal="right" vertical="center"/>
    </xf>
    <xf numFmtId="0" fontId="18" fillId="6" borderId="44" xfId="6" applyFont="1" applyFill="1" applyBorder="1" applyAlignment="1">
      <alignment horizontal="left" vertical="center" wrapText="1"/>
    </xf>
    <xf numFmtId="0" fontId="15" fillId="6" borderId="28" xfId="2" applyFont="1" applyFill="1" applyBorder="1" applyAlignment="1">
      <alignment horizontal="center" vertical="center"/>
    </xf>
    <xf numFmtId="0" fontId="15" fillId="6" borderId="44" xfId="2" applyFont="1" applyFill="1" applyBorder="1" applyAlignment="1">
      <alignment horizontal="center" vertical="center"/>
    </xf>
    <xf numFmtId="0" fontId="15" fillId="6" borderId="53" xfId="2" applyFont="1" applyFill="1" applyBorder="1" applyAlignment="1">
      <alignment horizontal="center" vertical="center"/>
    </xf>
    <xf numFmtId="0" fontId="15" fillId="6" borderId="34" xfId="2" applyFont="1" applyFill="1" applyBorder="1" applyAlignment="1">
      <alignment horizontal="center" vertical="center"/>
    </xf>
    <xf numFmtId="0" fontId="15" fillId="6" borderId="50" xfId="2" applyFont="1" applyFill="1" applyBorder="1" applyAlignment="1">
      <alignment horizontal="center" vertical="center"/>
    </xf>
    <xf numFmtId="0" fontId="15" fillId="6" borderId="39" xfId="2" applyFont="1" applyFill="1" applyBorder="1" applyAlignment="1">
      <alignment horizontal="center" vertical="center"/>
    </xf>
    <xf numFmtId="0" fontId="16" fillId="6" borderId="55" xfId="0" applyFont="1" applyFill="1" applyBorder="1" applyAlignment="1">
      <alignment horizontal="left" vertical="center"/>
    </xf>
    <xf numFmtId="0" fontId="14" fillId="6" borderId="3" xfId="0" applyFont="1" applyFill="1" applyBorder="1" applyAlignment="1">
      <alignment horizontal="left" vertical="center"/>
    </xf>
    <xf numFmtId="0" fontId="14" fillId="6" borderId="5" xfId="0" applyFont="1" applyFill="1" applyBorder="1" applyAlignment="1">
      <alignment horizontal="left" vertical="center"/>
    </xf>
    <xf numFmtId="0" fontId="14" fillId="6" borderId="4" xfId="0" applyFont="1" applyFill="1" applyBorder="1" applyAlignment="1">
      <alignment horizontal="left" vertical="center"/>
    </xf>
    <xf numFmtId="0" fontId="15" fillId="6" borderId="65" xfId="2" applyFont="1" applyFill="1" applyBorder="1" applyAlignment="1">
      <alignment horizontal="center" vertical="center"/>
    </xf>
    <xf numFmtId="0" fontId="15" fillId="6" borderId="2" xfId="2" applyFont="1" applyFill="1" applyBorder="1" applyAlignment="1">
      <alignment horizontal="center" vertical="center"/>
    </xf>
    <xf numFmtId="0" fontId="15" fillId="6" borderId="66" xfId="2" applyFont="1" applyFill="1" applyBorder="1" applyAlignment="1">
      <alignment horizontal="center" vertical="center"/>
    </xf>
    <xf numFmtId="0" fontId="15" fillId="6" borderId="19" xfId="2" applyFont="1" applyFill="1" applyBorder="1" applyAlignment="1">
      <alignment horizontal="center" vertical="center"/>
    </xf>
    <xf numFmtId="0" fontId="15" fillId="6" borderId="52" xfId="2" applyFont="1" applyFill="1" applyBorder="1" applyAlignment="1">
      <alignment horizontal="center" vertical="center"/>
    </xf>
    <xf numFmtId="0" fontId="15" fillId="6" borderId="67" xfId="2" applyFont="1" applyFill="1" applyBorder="1" applyAlignment="1">
      <alignment horizontal="center" vertical="center"/>
    </xf>
    <xf numFmtId="0" fontId="15" fillId="6" borderId="56" xfId="2" applyFont="1" applyFill="1" applyBorder="1" applyAlignment="1">
      <alignment horizontal="center" vertical="center"/>
    </xf>
    <xf numFmtId="1" fontId="30" fillId="6" borderId="34" xfId="6" applyNumberFormat="1" applyFont="1" applyFill="1" applyBorder="1" applyAlignment="1">
      <alignment horizontal="center" vertical="center"/>
    </xf>
    <xf numFmtId="1" fontId="30" fillId="6" borderId="50" xfId="6" applyNumberFormat="1" applyFont="1" applyFill="1" applyBorder="1" applyAlignment="1">
      <alignment horizontal="center" vertical="center"/>
    </xf>
    <xf numFmtId="1" fontId="30" fillId="6" borderId="33" xfId="6" applyNumberFormat="1" applyFont="1" applyFill="1" applyBorder="1" applyAlignment="1">
      <alignment horizontal="center" vertical="center"/>
    </xf>
    <xf numFmtId="0" fontId="14" fillId="6" borderId="3" xfId="0" applyFont="1" applyFill="1" applyBorder="1" applyAlignment="1">
      <alignment horizontal="center" vertical="center"/>
    </xf>
    <xf numFmtId="0" fontId="14" fillId="6" borderId="5" xfId="0" applyFont="1" applyFill="1" applyBorder="1" applyAlignment="1">
      <alignment horizontal="center" vertical="center"/>
    </xf>
    <xf numFmtId="0" fontId="14" fillId="6" borderId="4" xfId="0" applyFont="1" applyFill="1" applyBorder="1" applyAlignment="1">
      <alignment horizontal="center" vertical="center"/>
    </xf>
    <xf numFmtId="0" fontId="7" fillId="6" borderId="28" xfId="0" applyFont="1" applyFill="1" applyBorder="1" applyAlignment="1">
      <alignment horizontal="center"/>
    </xf>
    <xf numFmtId="0" fontId="7" fillId="6" borderId="44" xfId="0" applyFont="1" applyFill="1" applyBorder="1" applyAlignment="1">
      <alignment horizontal="center"/>
    </xf>
    <xf numFmtId="0" fontId="7" fillId="6" borderId="53" xfId="0" applyFont="1" applyFill="1" applyBorder="1" applyAlignment="1">
      <alignment horizontal="center"/>
    </xf>
    <xf numFmtId="0" fontId="15" fillId="6" borderId="34" xfId="3" applyFont="1" applyFill="1" applyBorder="1" applyAlignment="1">
      <alignment horizontal="center" vertical="center"/>
    </xf>
    <xf numFmtId="0" fontId="15" fillId="6" borderId="50" xfId="3" applyFont="1" applyFill="1" applyBorder="1" applyAlignment="1">
      <alignment horizontal="center" vertical="center"/>
    </xf>
    <xf numFmtId="0" fontId="15" fillId="6" borderId="39" xfId="3" applyFont="1" applyFill="1" applyBorder="1" applyAlignment="1">
      <alignment horizontal="center" vertical="center"/>
    </xf>
    <xf numFmtId="0" fontId="7" fillId="6" borderId="24" xfId="0" applyFont="1" applyFill="1" applyBorder="1" applyAlignment="1">
      <alignment horizontal="center" vertical="center" wrapText="1"/>
    </xf>
    <xf numFmtId="0" fontId="7" fillId="6" borderId="26" xfId="0" applyFont="1" applyFill="1" applyBorder="1" applyAlignment="1">
      <alignment horizontal="center" vertical="center" wrapText="1"/>
    </xf>
    <xf numFmtId="0" fontId="7" fillId="6" borderId="27" xfId="0" applyFont="1" applyFill="1" applyBorder="1" applyAlignment="1">
      <alignment horizontal="center" vertical="center" wrapText="1"/>
    </xf>
    <xf numFmtId="0" fontId="14" fillId="6" borderId="28" xfId="0" applyFont="1" applyFill="1" applyBorder="1" applyAlignment="1">
      <alignment horizontal="center" vertical="center" wrapText="1"/>
    </xf>
    <xf numFmtId="0" fontId="14" fillId="6" borderId="44" xfId="0" applyFont="1" applyFill="1" applyBorder="1" applyAlignment="1">
      <alignment horizontal="center" vertical="center" wrapText="1"/>
    </xf>
    <xf numFmtId="0" fontId="14" fillId="6" borderId="53" xfId="0" applyFont="1" applyFill="1" applyBorder="1" applyAlignment="1">
      <alignment horizontal="center" vertical="center" wrapText="1"/>
    </xf>
    <xf numFmtId="0" fontId="15" fillId="6" borderId="44" xfId="0" applyFont="1" applyFill="1" applyBorder="1" applyAlignment="1">
      <alignment horizontal="center"/>
    </xf>
    <xf numFmtId="0" fontId="15" fillId="6" borderId="53" xfId="0" applyFont="1" applyFill="1" applyBorder="1" applyAlignment="1">
      <alignment horizontal="center"/>
    </xf>
    <xf numFmtId="0" fontId="7" fillId="6" borderId="0" xfId="0" applyFont="1" applyFill="1" applyAlignment="1">
      <alignment horizontal="left" vertical="center"/>
    </xf>
    <xf numFmtId="0" fontId="16" fillId="6" borderId="54" xfId="0" applyFont="1" applyFill="1" applyBorder="1" applyAlignment="1">
      <alignment horizontal="left" vertical="center" wrapText="1"/>
    </xf>
    <xf numFmtId="0" fontId="16" fillId="6" borderId="3" xfId="0" applyFont="1" applyFill="1" applyBorder="1" applyAlignment="1">
      <alignment horizontal="left" vertical="center" wrapText="1"/>
    </xf>
    <xf numFmtId="0" fontId="7" fillId="6" borderId="32" xfId="0" applyFont="1" applyFill="1" applyBorder="1" applyAlignment="1">
      <alignment horizontal="left" vertical="center"/>
    </xf>
    <xf numFmtId="0" fontId="7" fillId="6" borderId="50" xfId="0" applyFont="1" applyFill="1" applyBorder="1" applyAlignment="1">
      <alignment horizontal="left" vertical="center"/>
    </xf>
    <xf numFmtId="0" fontId="7" fillId="6" borderId="40" xfId="0" applyFont="1" applyFill="1" applyBorder="1" applyAlignment="1">
      <alignment horizontal="left" vertical="center"/>
    </xf>
    <xf numFmtId="0" fontId="7" fillId="6" borderId="67" xfId="0" applyFont="1" applyFill="1" applyBorder="1" applyAlignment="1">
      <alignment horizontal="left" vertical="center"/>
    </xf>
    <xf numFmtId="0" fontId="19" fillId="6" borderId="8" xfId="0" applyFont="1" applyFill="1" applyBorder="1" applyAlignment="1">
      <alignment horizontal="left" vertical="center"/>
    </xf>
    <xf numFmtId="0" fontId="19" fillId="6" borderId="9" xfId="0" applyFont="1" applyFill="1" applyBorder="1" applyAlignment="1">
      <alignment horizontal="left" vertical="center"/>
    </xf>
    <xf numFmtId="0" fontId="19" fillId="6" borderId="64" xfId="0" applyFont="1" applyFill="1" applyBorder="1" applyAlignment="1">
      <alignment horizontal="left" vertical="center" wrapText="1"/>
    </xf>
    <xf numFmtId="0" fontId="14" fillId="6" borderId="70" xfId="0" applyFont="1" applyFill="1" applyBorder="1" applyAlignment="1">
      <alignment horizontal="left" vertical="center" wrapText="1"/>
    </xf>
    <xf numFmtId="0" fontId="14" fillId="6" borderId="46" xfId="0" applyFont="1" applyFill="1" applyBorder="1" applyAlignment="1">
      <alignment horizontal="left" vertical="center" wrapText="1"/>
    </xf>
    <xf numFmtId="0" fontId="14" fillId="6" borderId="72" xfId="0" applyFont="1" applyFill="1" applyBorder="1" applyAlignment="1">
      <alignment horizontal="left" vertical="center" wrapText="1"/>
    </xf>
    <xf numFmtId="0" fontId="7" fillId="6" borderId="15" xfId="0" applyFont="1" applyFill="1" applyBorder="1" applyAlignment="1">
      <alignment horizontal="left" vertical="center" wrapText="1"/>
    </xf>
    <xf numFmtId="0" fontId="7" fillId="6" borderId="61" xfId="0" applyFont="1" applyFill="1" applyBorder="1" applyAlignment="1">
      <alignment horizontal="left" vertical="center" wrapText="1"/>
    </xf>
    <xf numFmtId="0" fontId="7" fillId="6" borderId="32" xfId="0" applyFont="1" applyFill="1" applyBorder="1" applyAlignment="1">
      <alignment horizontal="left" vertical="center" wrapText="1"/>
    </xf>
    <xf numFmtId="0" fontId="7" fillId="6" borderId="34" xfId="0" applyFont="1" applyFill="1" applyBorder="1" applyAlignment="1">
      <alignment horizontal="right" vertical="center" wrapText="1"/>
    </xf>
    <xf numFmtId="0" fontId="7" fillId="6" borderId="17" xfId="0" applyFont="1" applyFill="1" applyBorder="1" applyAlignment="1">
      <alignment horizontal="right" vertical="center" wrapText="1"/>
    </xf>
    <xf numFmtId="0" fontId="7" fillId="6" borderId="21" xfId="0" applyFont="1" applyFill="1" applyBorder="1" applyAlignment="1">
      <alignment horizontal="left" vertical="center" wrapText="1"/>
    </xf>
    <xf numFmtId="0" fontId="7" fillId="6" borderId="22" xfId="0" applyFont="1" applyFill="1" applyBorder="1" applyAlignment="1">
      <alignment horizontal="right" vertical="center" wrapText="1"/>
    </xf>
    <xf numFmtId="0" fontId="7" fillId="6" borderId="23" xfId="0" applyFont="1" applyFill="1" applyBorder="1" applyAlignment="1">
      <alignment horizontal="right" vertical="center" wrapText="1"/>
    </xf>
    <xf numFmtId="0" fontId="16" fillId="6" borderId="26" xfId="0" applyFont="1" applyFill="1" applyBorder="1" applyAlignment="1">
      <alignment horizontal="left" vertical="center" wrapText="1"/>
    </xf>
    <xf numFmtId="0" fontId="18" fillId="6" borderId="25" xfId="6" applyFont="1" applyFill="1" applyBorder="1" applyAlignment="1">
      <alignment horizontal="left" vertical="center" wrapText="1"/>
    </xf>
    <xf numFmtId="0" fontId="7" fillId="6" borderId="64" xfId="0" applyFont="1" applyFill="1" applyBorder="1" applyAlignment="1">
      <alignment horizontal="left" vertical="center" wrapText="1"/>
    </xf>
    <xf numFmtId="0" fontId="7" fillId="6" borderId="62" xfId="0" applyFont="1" applyFill="1" applyBorder="1" applyAlignment="1">
      <alignment horizontal="right" vertical="center" wrapText="1"/>
    </xf>
    <xf numFmtId="0" fontId="7" fillId="6" borderId="69" xfId="0" applyFont="1" applyFill="1" applyBorder="1" applyAlignment="1">
      <alignment horizontal="right" vertical="center" wrapText="1"/>
    </xf>
    <xf numFmtId="0" fontId="7" fillId="6" borderId="16" xfId="0" applyFont="1" applyFill="1" applyBorder="1" applyAlignment="1">
      <alignment horizontal="right" vertical="center" wrapText="1"/>
    </xf>
    <xf numFmtId="0" fontId="19" fillId="6" borderId="18" xfId="0" applyFont="1" applyFill="1" applyBorder="1" applyAlignment="1">
      <alignment horizontal="left" vertical="center" wrapText="1"/>
    </xf>
    <xf numFmtId="0" fontId="7" fillId="6" borderId="50" xfId="0" applyFont="1" applyFill="1" applyBorder="1" applyAlignment="1">
      <alignment horizontal="left" vertical="center" wrapText="1"/>
    </xf>
    <xf numFmtId="0" fontId="7" fillId="6" borderId="40" xfId="0" applyFont="1" applyFill="1" applyBorder="1" applyAlignment="1">
      <alignment horizontal="left" vertical="center" wrapText="1"/>
    </xf>
    <xf numFmtId="0" fontId="16" fillId="6" borderId="11" xfId="0" applyFont="1" applyFill="1" applyBorder="1" applyAlignment="1">
      <alignment horizontal="left" vertical="center" wrapText="1"/>
    </xf>
    <xf numFmtId="0" fontId="16" fillId="6" borderId="28" xfId="0" applyFont="1" applyFill="1" applyBorder="1" applyAlignment="1">
      <alignment horizontal="left" vertical="center" wrapText="1"/>
    </xf>
    <xf numFmtId="0" fontId="14" fillId="6" borderId="18" xfId="0" applyFont="1" applyFill="1" applyBorder="1" applyAlignment="1">
      <alignment horizontal="right" vertical="center" wrapText="1"/>
    </xf>
    <xf numFmtId="0" fontId="14" fillId="6" borderId="10" xfId="0" applyFont="1" applyFill="1" applyBorder="1" applyAlignment="1">
      <alignment horizontal="right" vertical="center" wrapText="1"/>
    </xf>
    <xf numFmtId="0" fontId="14" fillId="6" borderId="57" xfId="0" applyFont="1" applyFill="1" applyBorder="1" applyAlignment="1">
      <alignment horizontal="right" vertical="center" wrapText="1"/>
    </xf>
    <xf numFmtId="0" fontId="14" fillId="6" borderId="46" xfId="0" applyFont="1" applyFill="1" applyBorder="1" applyAlignment="1">
      <alignment horizontal="right" vertical="center" wrapText="1"/>
    </xf>
    <xf numFmtId="0" fontId="19" fillId="6" borderId="11" xfId="0" applyFont="1" applyFill="1" applyBorder="1" applyAlignment="1">
      <alignment horizontal="left" vertical="center" wrapText="1"/>
    </xf>
    <xf numFmtId="0" fontId="19" fillId="6" borderId="12" xfId="0" applyFont="1" applyFill="1" applyBorder="1" applyAlignment="1">
      <alignment horizontal="left" vertical="center" wrapText="1"/>
    </xf>
    <xf numFmtId="0" fontId="7" fillId="6" borderId="16" xfId="0" applyFont="1" applyFill="1" applyBorder="1" applyAlignment="1">
      <alignment horizontal="left" vertical="center" wrapText="1"/>
    </xf>
    <xf numFmtId="0" fontId="7" fillId="6" borderId="34" xfId="0" applyFont="1" applyFill="1" applyBorder="1" applyAlignment="1">
      <alignment horizontal="left" vertical="center" wrapText="1"/>
    </xf>
    <xf numFmtId="0" fontId="7" fillId="6" borderId="52" xfId="0" applyFont="1" applyFill="1" applyBorder="1" applyAlignment="1">
      <alignment horizontal="left" vertical="center" wrapText="1"/>
    </xf>
    <xf numFmtId="0" fontId="16" fillId="6" borderId="73" xfId="0" applyFont="1" applyFill="1" applyBorder="1" applyAlignment="1">
      <alignment horizontal="left" vertical="center" wrapText="1"/>
    </xf>
    <xf numFmtId="0" fontId="16" fillId="6" borderId="24" xfId="0" applyFont="1" applyFill="1" applyBorder="1" applyAlignment="1">
      <alignment horizontal="left" vertical="center" wrapText="1"/>
    </xf>
    <xf numFmtId="0" fontId="36" fillId="6" borderId="5" xfId="6" applyFont="1" applyFill="1" applyBorder="1" applyAlignment="1">
      <alignment horizontal="left" vertical="center" wrapText="1"/>
    </xf>
    <xf numFmtId="0" fontId="16" fillId="6" borderId="47" xfId="0" applyFont="1" applyFill="1" applyBorder="1" applyAlignment="1">
      <alignment horizontal="left" vertical="center" wrapText="1"/>
    </xf>
    <xf numFmtId="0" fontId="7" fillId="6" borderId="22" xfId="0" applyFont="1" applyFill="1" applyBorder="1" applyAlignment="1">
      <alignment horizontal="left" vertical="center" wrapText="1"/>
    </xf>
    <xf numFmtId="0" fontId="16" fillId="6" borderId="64" xfId="0" applyFont="1" applyFill="1" applyBorder="1" applyAlignment="1">
      <alignment horizontal="left" vertical="center" wrapText="1"/>
    </xf>
    <xf numFmtId="0" fontId="16" fillId="6" borderId="18" xfId="0" applyFont="1" applyFill="1" applyBorder="1" applyAlignment="1">
      <alignment horizontal="left" vertical="center" wrapText="1"/>
    </xf>
    <xf numFmtId="0" fontId="15" fillId="6" borderId="16" xfId="2" applyFont="1" applyFill="1" applyBorder="1" applyAlignment="1">
      <alignment horizontal="right" vertical="center"/>
    </xf>
    <xf numFmtId="0" fontId="15" fillId="6" borderId="17" xfId="2" applyFont="1" applyFill="1" applyBorder="1" applyAlignment="1">
      <alignment horizontal="right" vertical="center"/>
    </xf>
    <xf numFmtId="2" fontId="15" fillId="6" borderId="16" xfId="2" applyNumberFormat="1" applyFont="1" applyFill="1" applyBorder="1" applyAlignment="1">
      <alignment horizontal="right" vertical="center"/>
    </xf>
    <xf numFmtId="2" fontId="15" fillId="6" borderId="17" xfId="2" applyNumberFormat="1" applyFont="1" applyFill="1" applyBorder="1" applyAlignment="1">
      <alignment horizontal="right" vertical="center"/>
    </xf>
    <xf numFmtId="0" fontId="14" fillId="6" borderId="8" xfId="0" applyFont="1" applyFill="1" applyBorder="1" applyAlignment="1">
      <alignment horizontal="left" vertical="center"/>
    </xf>
    <xf numFmtId="0" fontId="14" fillId="6" borderId="9" xfId="0" applyFont="1" applyFill="1" applyBorder="1" applyAlignment="1">
      <alignment horizontal="left" vertical="center"/>
    </xf>
    <xf numFmtId="0" fontId="15" fillId="6" borderId="62" xfId="2" applyFont="1" applyFill="1" applyBorder="1" applyAlignment="1">
      <alignment horizontal="right" vertical="center"/>
    </xf>
    <xf numFmtId="0" fontId="15" fillId="6" borderId="69" xfId="2" applyFont="1" applyFill="1" applyBorder="1" applyAlignment="1">
      <alignment horizontal="right" vertical="center"/>
    </xf>
    <xf numFmtId="3" fontId="15" fillId="6" borderId="16" xfId="2" applyNumberFormat="1" applyFont="1" applyFill="1" applyBorder="1" applyAlignment="1">
      <alignment horizontal="right" vertical="center"/>
    </xf>
    <xf numFmtId="3" fontId="15" fillId="6" borderId="17" xfId="2" applyNumberFormat="1" applyFont="1" applyFill="1" applyBorder="1" applyAlignment="1">
      <alignment horizontal="right" vertical="center"/>
    </xf>
    <xf numFmtId="0" fontId="7" fillId="6" borderId="39" xfId="0" applyFont="1" applyFill="1" applyBorder="1" applyAlignment="1">
      <alignment horizontal="left" vertical="center" wrapText="1"/>
    </xf>
    <xf numFmtId="0" fontId="15" fillId="6" borderId="34" xfId="2" applyFont="1" applyFill="1" applyBorder="1" applyAlignment="1">
      <alignment horizontal="right" vertical="center"/>
    </xf>
    <xf numFmtId="0" fontId="15" fillId="6" borderId="39" xfId="2" applyFont="1" applyFill="1" applyBorder="1" applyAlignment="1">
      <alignment horizontal="right" vertical="center"/>
    </xf>
    <xf numFmtId="0" fontId="7" fillId="6" borderId="17" xfId="0" applyFont="1" applyFill="1" applyBorder="1" applyAlignment="1">
      <alignment horizontal="left" vertical="center" wrapText="1"/>
    </xf>
    <xf numFmtId="0" fontId="15" fillId="6" borderId="52" xfId="2" applyFont="1" applyFill="1" applyBorder="1" applyAlignment="1">
      <alignment horizontal="right" vertical="center"/>
    </xf>
    <xf numFmtId="0" fontId="15" fillId="6" borderId="56" xfId="2" applyFont="1" applyFill="1" applyBorder="1" applyAlignment="1">
      <alignment horizontal="right" vertical="center"/>
    </xf>
    <xf numFmtId="0" fontId="7" fillId="6" borderId="0" xfId="0" applyFont="1" applyFill="1" applyAlignment="1">
      <alignment horizontal="left" vertical="center" wrapText="1"/>
    </xf>
    <xf numFmtId="0" fontId="16" fillId="6" borderId="45" xfId="0" applyFont="1" applyFill="1" applyBorder="1" applyAlignment="1">
      <alignment horizontal="left" vertical="center" wrapText="1"/>
    </xf>
    <xf numFmtId="0" fontId="7" fillId="6" borderId="69" xfId="0" applyFont="1" applyFill="1" applyBorder="1" applyAlignment="1">
      <alignment horizontal="left" vertical="center" wrapText="1"/>
    </xf>
    <xf numFmtId="0" fontId="7" fillId="6" borderId="23" xfId="0" applyFont="1" applyFill="1" applyBorder="1" applyAlignment="1">
      <alignment horizontal="left" vertical="center" wrapText="1"/>
    </xf>
    <xf numFmtId="0" fontId="16" fillId="6" borderId="4" xfId="0" applyFont="1" applyFill="1" applyBorder="1" applyAlignment="1">
      <alignment horizontal="left" vertical="center" wrapText="1"/>
    </xf>
    <xf numFmtId="0" fontId="14" fillId="6" borderId="28" xfId="3" applyFont="1" applyFill="1" applyBorder="1" applyAlignment="1">
      <alignment vertical="center" wrapText="1"/>
    </xf>
    <xf numFmtId="0" fontId="14" fillId="6" borderId="44" xfId="3" applyFont="1" applyFill="1" applyBorder="1" applyAlignment="1">
      <alignment vertical="center" wrapText="1"/>
    </xf>
    <xf numFmtId="0" fontId="14" fillId="6" borderId="53" xfId="3" applyFont="1" applyFill="1" applyBorder="1" applyAlignment="1">
      <alignment vertical="center" wrapText="1"/>
    </xf>
    <xf numFmtId="0" fontId="14" fillId="6" borderId="28" xfId="3" applyFont="1" applyFill="1" applyBorder="1" applyAlignment="1">
      <alignment horizontal="left" vertical="center" wrapText="1"/>
    </xf>
    <xf numFmtId="0" fontId="14" fillId="6" borderId="44" xfId="3" applyFont="1" applyFill="1" applyBorder="1" applyAlignment="1">
      <alignment horizontal="left" vertical="center" wrapText="1"/>
    </xf>
    <xf numFmtId="0" fontId="14" fillId="6" borderId="53" xfId="3" applyFont="1" applyFill="1" applyBorder="1" applyAlignment="1">
      <alignment horizontal="left" vertical="center" wrapText="1"/>
    </xf>
    <xf numFmtId="0" fontId="16" fillId="6" borderId="5" xfId="0" applyFont="1" applyFill="1" applyBorder="1" applyAlignment="1">
      <alignment horizontal="left" vertical="center" wrapText="1"/>
    </xf>
    <xf numFmtId="0" fontId="8" fillId="6" borderId="0" xfId="0" applyFont="1" applyFill="1" applyAlignment="1">
      <alignment horizontal="left" vertical="center"/>
    </xf>
    <xf numFmtId="0" fontId="37" fillId="6" borderId="0" xfId="0" applyFont="1" applyFill="1" applyAlignment="1">
      <alignment horizontal="left" vertical="top" wrapText="1"/>
    </xf>
  </cellXfs>
  <cellStyles count="7">
    <cellStyle name="Ausgabe" xfId="5" builtinId="21"/>
    <cellStyle name="Gut" xfId="2" builtinId="26"/>
    <cellStyle name="Link" xfId="6" builtinId="8"/>
    <cellStyle name="Neutral" xfId="4" builtinId="28"/>
    <cellStyle name="Prozent" xfId="1" builtinId="5"/>
    <cellStyle name="Schlecht" xfId="3" builtinId="27"/>
    <cellStyle name="Standard" xfId="0" builtinId="0"/>
  </cellStyles>
  <dxfs count="12">
    <dxf>
      <font>
        <color theme="0"/>
      </font>
      <fill>
        <patternFill>
          <bgColor rgb="FFFF0000"/>
        </patternFill>
      </fill>
    </dxf>
    <dxf>
      <fill>
        <patternFill>
          <bgColor rgb="FF00B050"/>
        </patternFill>
      </fill>
    </dxf>
    <dxf>
      <fill>
        <patternFill>
          <bgColor rgb="FFFFC000"/>
        </patternFill>
      </fill>
    </dxf>
    <dxf>
      <fill>
        <patternFill>
          <bgColor rgb="FFFFFF00"/>
        </patternFill>
      </fill>
    </dxf>
    <dxf>
      <fill>
        <patternFill>
          <bgColor rgb="FF7030A0"/>
        </patternFill>
      </fill>
    </dxf>
    <dxf>
      <fill>
        <patternFill>
          <bgColor rgb="FF00B0F0"/>
        </patternFill>
      </fill>
    </dxf>
    <dxf>
      <fill>
        <patternFill>
          <bgColor rgb="FF7030A0"/>
        </patternFill>
      </fill>
    </dxf>
    <dxf>
      <fill>
        <patternFill>
          <bgColor rgb="FF00B0F0"/>
        </patternFill>
      </fill>
    </dxf>
    <dxf>
      <fill>
        <patternFill>
          <bgColor rgb="FF7030A0"/>
        </patternFill>
      </fill>
    </dxf>
    <dxf>
      <fill>
        <patternFill>
          <bgColor rgb="FF00B0F0"/>
        </patternFill>
      </fill>
    </dxf>
    <dxf>
      <fill>
        <patternFill>
          <bgColor rgb="FF7030A0"/>
        </patternFill>
      </fill>
    </dxf>
    <dxf>
      <fill>
        <patternFill>
          <bgColor rgb="FF00B0F0"/>
        </patternFill>
      </fill>
    </dxf>
  </dxfs>
  <tableStyles count="0" defaultTableStyle="TableStyleMedium2" defaultPivotStyle="PivotStyleLight16"/>
  <colors>
    <mruColors>
      <color rgb="FFFF9F9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18"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17" Type="http://schemas.openxmlformats.org/officeDocument/2006/relationships/customXml" Target="../customXml/item2.xml"/><Relationship Id="rId2" Type="http://schemas.openxmlformats.org/officeDocument/2006/relationships/worksheet" Target="worksheets/sheet2.xml"/><Relationship Id="rId16" Type="http://schemas.openxmlformats.org/officeDocument/2006/relationships/customXml" Target="../customXml/item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microsoft.com/office/2017/10/relationships/person" Target="persons/person.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1</xdr:row>
      <xdr:rowOff>68868</xdr:rowOff>
    </xdr:from>
    <xdr:to>
      <xdr:col>0</xdr:col>
      <xdr:colOff>0</xdr:colOff>
      <xdr:row>30</xdr:row>
      <xdr:rowOff>124808</xdr:rowOff>
    </xdr:to>
    <xdr:pic>
      <xdr:nvPicPr>
        <xdr:cNvPr id="3" name="Grafik 2">
          <a:extLst>
            <a:ext uri="{FF2B5EF4-FFF2-40B4-BE49-F238E27FC236}">
              <a16:creationId xmlns:a16="http://schemas.microsoft.com/office/drawing/2014/main" id="{F7E8BB9C-8CDC-4552-B1C1-449D71BCE9F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xdr:blipFill>
      <xdr:spPr>
        <a:xfrm>
          <a:off x="0" y="449868"/>
          <a:ext cx="9906000" cy="5577264"/>
        </a:xfrm>
        <a:prstGeom prst="rect">
          <a:avLst/>
        </a:prstGeom>
      </xdr:spPr>
    </xdr:pic>
    <xdr:clientData/>
  </xdr:twoCellAnchor>
  <xdr:twoCellAnchor editAs="oneCell">
    <xdr:from>
      <xdr:col>0</xdr:col>
      <xdr:colOff>0</xdr:colOff>
      <xdr:row>0</xdr:row>
      <xdr:rowOff>0</xdr:rowOff>
    </xdr:from>
    <xdr:to>
      <xdr:col>13</xdr:col>
      <xdr:colOff>0</xdr:colOff>
      <xdr:row>32</xdr:row>
      <xdr:rowOff>0</xdr:rowOff>
    </xdr:to>
    <xdr:pic>
      <xdr:nvPicPr>
        <xdr:cNvPr id="5" name="Grafik 4">
          <a:extLst>
            <a:ext uri="{FF2B5EF4-FFF2-40B4-BE49-F238E27FC236}">
              <a16:creationId xmlns:a16="http://schemas.microsoft.com/office/drawing/2014/main" id="{781F33E1-EB85-A0D3-5EF7-C9599783BE5D}"/>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rcRect/>
        <a:stretch/>
      </xdr:blipFill>
      <xdr:spPr>
        <a:xfrm>
          <a:off x="0" y="170670"/>
          <a:ext cx="10447734" cy="6050346"/>
        </a:xfrm>
        <a:prstGeom prst="rect">
          <a:avLst/>
        </a:prstGeom>
      </xdr:spPr>
    </xdr:pic>
    <xdr:clientData/>
  </xdr:twoCellAnchor>
</xdr:wsDr>
</file>

<file path=xl/persons/person.xml><?xml version="1.0" encoding="utf-8"?>
<personList xmlns="http://schemas.microsoft.com/office/spreadsheetml/2018/threadedcomments" xmlns:x="http://schemas.openxmlformats.org/spreadsheetml/2006/main">
  <person displayName="Brandt, Sophie" id="{172B56BD-C38F-4210-A229-630585EC7744}" userId="S::sophie.brandt@lanxess.com::b241f10d-141f-4926-bfff-3697eb71c9be" providerId="AD"/>
</personList>
</file>

<file path=xl/theme/theme1.xml><?xml version="1.0" encoding="utf-8"?>
<a:theme xmlns:a="http://schemas.openxmlformats.org/drawingml/2006/main" name="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threadedComments/threadedComment1.xml><?xml version="1.0" encoding="utf-8"?>
<ThreadedComments xmlns="http://schemas.microsoft.com/office/spreadsheetml/2018/threadedcomments" xmlns:x="http://schemas.openxmlformats.org/spreadsheetml/2006/main">
  <threadedComment ref="A20" dT="2025-03-11T17:06:13.02" personId="{172B56BD-C38F-4210-A229-630585EC7744}" id="{E3AB04E8-C763-4615-9A82-BD24E147AD23}">
    <text>Alternativ nur Gesamtgap angeben?</text>
  </threadedComment>
</ThreadedComments>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hyperlink" Target="https://lanxess.com/en/Sustainability" TargetMode="External"/><Relationship Id="rId2" Type="http://schemas.openxmlformats.org/officeDocument/2006/relationships/hyperlink" Target="https://lanxess.com/-/media/Project/Lanxess/Corporate-Internet/Responsibility/Good-Corporate-Governance/Corporate-Policy-2021/Corporate-Policy-2021_ENG.pdf" TargetMode="External"/><Relationship Id="rId1" Type="http://schemas.openxmlformats.org/officeDocument/2006/relationships/hyperlink" Target="https://lanxess.com/-/media/project/lanxess/corporate-internet/investors/reporting/2024/2024-ar-lxs_web.pdf" TargetMode="External"/><Relationship Id="rId4"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printerSettings" Target="../printerSettings/printerSettings4.bin"/><Relationship Id="rId2" Type="http://schemas.openxmlformats.org/officeDocument/2006/relationships/hyperlink" Target="https://lanxess.com/en/Responsibility/Material-Topics/Climate-Action-and-Energy-Efficiency" TargetMode="External"/><Relationship Id="rId1" Type="http://schemas.openxmlformats.org/officeDocument/2006/relationships/hyperlink" Target="https://www.climateneutral2040.com/" TargetMode="External"/></Relationships>
</file>

<file path=xl/worksheets/_rels/sheet5.xml.rels><?xml version="1.0" encoding="UTF-8" standalone="yes"?>
<Relationships xmlns="http://schemas.openxmlformats.org/package/2006/relationships"><Relationship Id="rId3" Type="http://schemas.openxmlformats.org/officeDocument/2006/relationships/printerSettings" Target="../printerSettings/printerSettings5.bin"/><Relationship Id="rId2" Type="http://schemas.openxmlformats.org/officeDocument/2006/relationships/hyperlink" Target="https://lanxess.com/en/Sustainability/Material-Topics/Safe-and-Sustainable-Sites/LANXESS-Water-Program" TargetMode="External"/><Relationship Id="rId1" Type="http://schemas.openxmlformats.org/officeDocument/2006/relationships/hyperlink" Target="https://lanxess.com/en/Responsibility/Material-Topics/Safe-and-sustainable-sites" TargetMode="External"/></Relationships>
</file>

<file path=xl/worksheets/_rels/sheet6.xml.rels><?xml version="1.0" encoding="UTF-8" standalone="yes"?>
<Relationships xmlns="http://schemas.openxmlformats.org/package/2006/relationships"><Relationship Id="rId3" Type="http://schemas.openxmlformats.org/officeDocument/2006/relationships/printerSettings" Target="../printerSettings/printerSettings6.bin"/><Relationship Id="rId2" Type="http://schemas.openxmlformats.org/officeDocument/2006/relationships/hyperlink" Target="https://lanxess.com/en/Sustainability/Material-Topics/Sustainable-Products" TargetMode="External"/><Relationship Id="rId1" Type="http://schemas.openxmlformats.org/officeDocument/2006/relationships/hyperlink" Target="https://lanxess.com/en/Sustainability/Material-Topics/Sustainable-Products" TargetMode="External"/></Relationships>
</file>

<file path=xl/worksheets/_rels/sheet7.xml.rels><?xml version="1.0" encoding="UTF-8" standalone="yes"?>
<Relationships xmlns="http://schemas.openxmlformats.org/package/2006/relationships"><Relationship Id="rId8" Type="http://schemas.openxmlformats.org/officeDocument/2006/relationships/hyperlink" Target="https://lanxess.com/en/Responsibility/Material-Topics/Climate-Action-and-Energy-Efficiency" TargetMode="External"/><Relationship Id="rId13" Type="http://schemas.openxmlformats.org/officeDocument/2006/relationships/hyperlink" Target="https://lanxess.com/-/media/Project/Lanxess/Corporate-Internet/Company/Procurement/Conditions-of-Purchase/BP-CoC_1Pager_EN_FINAL.pdf" TargetMode="External"/><Relationship Id="rId3" Type="http://schemas.openxmlformats.org/officeDocument/2006/relationships/hyperlink" Target="https://lanxess.com/en/Sustainability/Material-Topics/Safe-and-Sustainable-Sites/Sustainable-Waste-Management" TargetMode="External"/><Relationship Id="rId7" Type="http://schemas.openxmlformats.org/officeDocument/2006/relationships/hyperlink" Target="https://lanxess.com/en/Sustainability/References/Certifications?query=" TargetMode="External"/><Relationship Id="rId12" Type="http://schemas.openxmlformats.org/officeDocument/2006/relationships/hyperlink" Target="https://lanxess.com/-/media/Project/Lanxess/Corporate-Internet/Responsibility/Good-Corporate-Governance/Human-Rights-10022022/NEW-2023-gleiche-Name/LANXESS-Position-on-Human-Rights-02-2022_FINAL.pdf" TargetMode="External"/><Relationship Id="rId2" Type="http://schemas.openxmlformats.org/officeDocument/2006/relationships/hyperlink" Target="https://lanxess.com/en/Responsibility/References/Commitment" TargetMode="External"/><Relationship Id="rId16" Type="http://schemas.openxmlformats.org/officeDocument/2006/relationships/printerSettings" Target="../printerSettings/printerSettings7.bin"/><Relationship Id="rId1" Type="http://schemas.openxmlformats.org/officeDocument/2006/relationships/hyperlink" Target="https://lanxess.com/en/Responsibility/References/Commitment" TargetMode="External"/><Relationship Id="rId6" Type="http://schemas.openxmlformats.org/officeDocument/2006/relationships/hyperlink" Target="https://lanxess.com/en/Sustainability/References/Commitment" TargetMode="External"/><Relationship Id="rId11" Type="http://schemas.openxmlformats.org/officeDocument/2006/relationships/hyperlink" Target="https://lanxess.com/en/Sustainability/Material-Topics/Climate-Protection-and-Energy-Efficiency" TargetMode="External"/><Relationship Id="rId5" Type="http://schemas.openxmlformats.org/officeDocument/2006/relationships/hyperlink" Target="https://lanxess.com/en/Sustainability/Material-Topics/Sustainable-Products" TargetMode="External"/><Relationship Id="rId15" Type="http://schemas.openxmlformats.org/officeDocument/2006/relationships/hyperlink" Target="https://www.google.de/url?sa=t&amp;rct=j&amp;q=&amp;esrc=s&amp;source=web&amp;cd=&amp;ved=2ahUKEwif3dOon_WLAxVGhf0HHQ9rIXkQFnoECB0QAw&amp;url=https%3A%2F%2Flanxess.com%2F-%2Fmedia%2Fproject%2Flanxess%2Fcorporate-internet%2Fresponsibility%2Fmaterial-topics%2Fsustainable-products%2Flanxess-position-on-animal-studies.pdf&amp;usg=AOvVaw2lbRRssvGVq9s46grP5Py7&amp;opi=89978449" TargetMode="External"/><Relationship Id="rId10" Type="http://schemas.openxmlformats.org/officeDocument/2006/relationships/hyperlink" Target="https://lanxess.com/en/Sustainability/Material-Topics/Safe-and-Sustainable-Sites/Sustainable-Waste-Management" TargetMode="External"/><Relationship Id="rId4" Type="http://schemas.openxmlformats.org/officeDocument/2006/relationships/hyperlink" Target="https://lanxess.com/en/Sustainability/Material-Topics/Circular-and-Sustainable-Sourcing" TargetMode="External"/><Relationship Id="rId9" Type="http://schemas.openxmlformats.org/officeDocument/2006/relationships/hyperlink" Target="https://lanxess.com/en/Responsibility/Material-Topics/Safe-and-sustainable-sites" TargetMode="External"/><Relationship Id="rId14" Type="http://schemas.openxmlformats.org/officeDocument/2006/relationships/hyperlink" Target="https://lanxess.com/-/media/Project/Lanxess/Corporate-Internet/Investors/ESG/Paper/LANXESS-Background-Paper-Value-Chain-Responsibility.pdf"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https://www.speakupfeedback.eu/web/lanxess" TargetMode="External"/><Relationship Id="rId3" Type="http://schemas.openxmlformats.org/officeDocument/2006/relationships/hyperlink" Target="https://lanxess.com/en/Investors/Corporate-Governance/Supervisory-Board" TargetMode="External"/><Relationship Id="rId7" Type="http://schemas.openxmlformats.org/officeDocument/2006/relationships/hyperlink" Target="https://lanxess.com/-/media/project/lanxess/corporate-internet/investors/reporting/2024/2024-ar-compensation-report-web.pdf" TargetMode="External"/><Relationship Id="rId12" Type="http://schemas.openxmlformats.org/officeDocument/2006/relationships/printerSettings" Target="../printerSettings/printerSettings8.bin"/><Relationship Id="rId2" Type="http://schemas.openxmlformats.org/officeDocument/2006/relationships/hyperlink" Target="https://lanxess.com/en/Company/Management/Board-of-Management/Matthias-Zachert" TargetMode="External"/><Relationship Id="rId1" Type="http://schemas.openxmlformats.org/officeDocument/2006/relationships/hyperlink" Target="https://lanxess.com/en/Company/Management/Board-of-Management/Matthias-Zachert" TargetMode="External"/><Relationship Id="rId6" Type="http://schemas.openxmlformats.org/officeDocument/2006/relationships/hyperlink" Target="https://lanxess.com/en/Company/Management/Board-of-Management/Matthias-Zachert" TargetMode="External"/><Relationship Id="rId11" Type="http://schemas.openxmlformats.org/officeDocument/2006/relationships/hyperlink" Target="https://lanxess.com/-/media/project/lanxess/corporate-internet/investors/reporting/2024/2024-ar-compensation-report-web.pdf" TargetMode="External"/><Relationship Id="rId5" Type="http://schemas.openxmlformats.org/officeDocument/2006/relationships/hyperlink" Target="https://lanxess.com/en/Investors/Corporate-Governance/Supervisory-Board" TargetMode="External"/><Relationship Id="rId10" Type="http://schemas.openxmlformats.org/officeDocument/2006/relationships/hyperlink" Target="https://lanxess.com/en/Company/Management/Board-of-Management/Matthias-Zachert" TargetMode="External"/><Relationship Id="rId4" Type="http://schemas.openxmlformats.org/officeDocument/2006/relationships/hyperlink" Target="https://lanxess.com/en/Company/Management/Board-of-Management/Matthias-Zachert" TargetMode="External"/><Relationship Id="rId9" Type="http://schemas.openxmlformats.org/officeDocument/2006/relationships/hyperlink" Target="https://lanxess.com/en/Company/Management/Board-of-Management" TargetMode="External"/></Relationships>
</file>

<file path=xl/worksheets/_rels/sheet9.xml.rels><?xml version="1.0" encoding="UTF-8" standalone="yes"?>
<Relationships xmlns="http://schemas.openxmlformats.org/package/2006/relationships"><Relationship Id="rId8" Type="http://schemas.openxmlformats.org/officeDocument/2006/relationships/comments" Target="../comments1.xml"/><Relationship Id="rId3" Type="http://schemas.openxmlformats.org/officeDocument/2006/relationships/hyperlink" Target="https://lanxess.com/en/Responsibility/Societal-Added-Value/Impact-Valuation" TargetMode="External"/><Relationship Id="rId7" Type="http://schemas.openxmlformats.org/officeDocument/2006/relationships/vmlDrawing" Target="../drawings/vmlDrawing1.vml"/><Relationship Id="rId2" Type="http://schemas.openxmlformats.org/officeDocument/2006/relationships/hyperlink" Target="https://lanxess.com/en/Responsibility/Material-Topics/Energized-employees-and-performing-teams" TargetMode="External"/><Relationship Id="rId1" Type="http://schemas.openxmlformats.org/officeDocument/2006/relationships/hyperlink" Target="https://lanxess.com/en/sustainability/approach/material-topics/human-rights" TargetMode="External"/><Relationship Id="rId6" Type="http://schemas.openxmlformats.org/officeDocument/2006/relationships/printerSettings" Target="../printerSettings/printerSettings9.bin"/><Relationship Id="rId5" Type="http://schemas.openxmlformats.org/officeDocument/2006/relationships/hyperlink" Target="https://lanxess.com/en/sustainability/material-topics/good-governance-and-energized-employees" TargetMode="External"/><Relationship Id="rId4" Type="http://schemas.openxmlformats.org/officeDocument/2006/relationships/hyperlink" Target="https://lanxess.com/en/Responsibility/Material-Topics/Safe-and-sustainable-sites" TargetMode="External"/><Relationship Id="rId9" Type="http://schemas.microsoft.com/office/2017/10/relationships/threadedComment" Target="../threadedComments/threadedComment1.xml"/></Relationships>
</file>

<file path=xl/worksheets/_rels/sheet10.xml.rels><?xml version="1.0" encoding="UTF-8" standalone="yes"?>
<Relationships xmlns="http://schemas.openxmlformats.org/package/2006/relationships"><Relationship Id="rId3" Type="http://schemas.openxmlformats.org/officeDocument/2006/relationships/printerSettings" Target="../printerSettings/printerSettings10.bin"/><Relationship Id="rId2" Type="http://schemas.openxmlformats.org/officeDocument/2006/relationships/hyperlink" Target="https://lanxess.com/en/Investors/" TargetMode="External"/><Relationship Id="rId1" Type="http://schemas.openxmlformats.org/officeDocument/2006/relationships/hyperlink" Target="mailto:ir@lanxess.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9256F2-17AE-410C-8A03-13A7AD1BD71E}">
  <sheetPr>
    <tabColor rgb="FFFF9F9F"/>
    <pageSetUpPr fitToPage="1"/>
  </sheetPr>
  <dimension ref="A1:N34"/>
  <sheetViews>
    <sheetView view="pageBreakPreview" zoomScaleNormal="64" zoomScaleSheetLayoutView="100" workbookViewId="0">
      <selection sqref="A1:XFD1"/>
    </sheetView>
  </sheetViews>
  <sheetFormatPr baseColWidth="10" defaultColWidth="0" defaultRowHeight="15" customHeight="1" zeroHeight="1" x14ac:dyDescent="0.25"/>
  <cols>
    <col min="1" max="13" width="11.42578125" customWidth="1"/>
    <col min="14" max="14" width="0" hidden="1" customWidth="1"/>
    <col min="15" max="16384" width="11.42578125" hidden="1"/>
  </cols>
  <sheetData>
    <row r="1" x14ac:dyDescent="0.25"/>
    <row r="2" x14ac:dyDescent="0.25"/>
    <row r="3" x14ac:dyDescent="0.25"/>
    <row r="4" x14ac:dyDescent="0.25"/>
    <row r="5" x14ac:dyDescent="0.25"/>
    <row r="6" x14ac:dyDescent="0.25"/>
    <row r="7" x14ac:dyDescent="0.25"/>
    <row r="8" x14ac:dyDescent="0.25"/>
    <row r="9" x14ac:dyDescent="0.25"/>
    <row r="10" x14ac:dyDescent="0.25"/>
    <row r="11" x14ac:dyDescent="0.25"/>
    <row r="12" x14ac:dyDescent="0.25"/>
    <row r="13" x14ac:dyDescent="0.25"/>
    <row r="14" x14ac:dyDescent="0.25"/>
    <row r="15" x14ac:dyDescent="0.25"/>
    <row r="16" x14ac:dyDescent="0.25"/>
    <row r="17" x14ac:dyDescent="0.25"/>
    <row r="18" x14ac:dyDescent="0.25"/>
    <row r="19" x14ac:dyDescent="0.25"/>
    <row r="20" x14ac:dyDescent="0.25"/>
    <row r="21" x14ac:dyDescent="0.25"/>
    <row r="22" x14ac:dyDescent="0.25"/>
    <row r="23" x14ac:dyDescent="0.25"/>
    <row r="24" x14ac:dyDescent="0.25"/>
    <row r="25" x14ac:dyDescent="0.25"/>
    <row r="26" x14ac:dyDescent="0.25"/>
    <row r="27" x14ac:dyDescent="0.25"/>
    <row r="28" x14ac:dyDescent="0.25"/>
    <row r="29" x14ac:dyDescent="0.25"/>
    <row r="30" x14ac:dyDescent="0.25"/>
    <row r="31" x14ac:dyDescent="0.25"/>
    <row r="32" x14ac:dyDescent="0.25"/>
    <row r="33" hidden="1" x14ac:dyDescent="0.25"/>
    <row r="34" ht="15" customHeight="1" x14ac:dyDescent="0.25"/>
  </sheetData>
  <pageMargins left="0.7" right="0.7" top="0.78740157499999996" bottom="0.78740157499999996" header="0.3" footer="0.3"/>
  <pageSetup paperSize="9" scale="88"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122747-E32E-40C2-817A-8D8C68F78137}">
  <sheetPr>
    <tabColor rgb="FFFF9F9F"/>
  </sheetPr>
  <dimension ref="A1:M23"/>
  <sheetViews>
    <sheetView zoomScaleNormal="100" workbookViewId="0">
      <selection activeCell="F13" sqref="F13"/>
    </sheetView>
  </sheetViews>
  <sheetFormatPr baseColWidth="10" defaultColWidth="0" defaultRowHeight="14.25" customHeight="1" zeroHeight="1" x14ac:dyDescent="0.2"/>
  <cols>
    <col min="1" max="1" width="5.85546875" style="1" customWidth="1"/>
    <col min="2" max="8" width="15.85546875" style="1" customWidth="1"/>
    <col min="9" max="9" width="5.85546875" style="1" customWidth="1"/>
    <col min="10" max="13" width="0" style="1" hidden="1" customWidth="1"/>
    <col min="14" max="16384" width="15.85546875" style="1" hidden="1"/>
  </cols>
  <sheetData>
    <row r="1" spans="2:6" x14ac:dyDescent="0.2"/>
    <row r="2" spans="2:6" ht="30" x14ac:dyDescent="0.4">
      <c r="B2" s="2" t="s">
        <v>0</v>
      </c>
      <c r="D2" s="3"/>
    </row>
    <row r="3" spans="2:6" ht="20.25" x14ac:dyDescent="0.3">
      <c r="B3" s="4" t="s">
        <v>1</v>
      </c>
      <c r="C3" s="4" t="s">
        <v>2</v>
      </c>
      <c r="D3" s="5"/>
      <c r="F3" s="4"/>
    </row>
    <row r="4" spans="2:6" ht="20.25" x14ac:dyDescent="0.3">
      <c r="B4" s="6">
        <v>1</v>
      </c>
      <c r="C4" s="7" t="s">
        <v>3</v>
      </c>
      <c r="D4" s="7"/>
      <c r="E4" s="7"/>
      <c r="F4" s="5"/>
    </row>
    <row r="5" spans="2:6" ht="20.25" x14ac:dyDescent="0.3">
      <c r="B5" s="6">
        <v>2</v>
      </c>
      <c r="C5" s="7" t="s">
        <v>4</v>
      </c>
      <c r="D5" s="7"/>
      <c r="E5" s="7"/>
      <c r="F5" s="5"/>
    </row>
    <row r="6" spans="2:6" ht="20.25" x14ac:dyDescent="0.3">
      <c r="B6" s="6">
        <v>3</v>
      </c>
      <c r="C6" s="7" t="s">
        <v>5</v>
      </c>
      <c r="D6" s="7"/>
      <c r="E6" s="7"/>
      <c r="F6" s="5"/>
    </row>
    <row r="7" spans="2:6" ht="20.25" x14ac:dyDescent="0.3">
      <c r="B7" s="6">
        <v>4</v>
      </c>
      <c r="C7" s="7" t="s">
        <v>6</v>
      </c>
      <c r="D7" s="7"/>
      <c r="E7" s="7"/>
      <c r="F7" s="5"/>
    </row>
    <row r="8" spans="2:6" ht="20.25" x14ac:dyDescent="0.3">
      <c r="B8" s="6">
        <v>5</v>
      </c>
      <c r="C8" s="7" t="s">
        <v>7</v>
      </c>
      <c r="D8" s="7"/>
      <c r="E8" s="7"/>
      <c r="F8" s="5"/>
    </row>
    <row r="9" spans="2:6" ht="20.25" x14ac:dyDescent="0.3">
      <c r="B9" s="6">
        <v>6</v>
      </c>
      <c r="C9" s="7" t="s">
        <v>8</v>
      </c>
      <c r="D9" s="7"/>
      <c r="E9" s="7"/>
      <c r="F9" s="5"/>
    </row>
    <row r="10" spans="2:6" ht="20.25" x14ac:dyDescent="0.3">
      <c r="B10" s="6">
        <v>7</v>
      </c>
      <c r="C10" s="7" t="s">
        <v>9</v>
      </c>
      <c r="D10" s="7"/>
      <c r="E10" s="7"/>
      <c r="F10" s="5"/>
    </row>
    <row r="11" spans="2:6" ht="20.25" x14ac:dyDescent="0.3">
      <c r="B11" s="6">
        <v>8</v>
      </c>
      <c r="C11" s="7" t="s">
        <v>10</v>
      </c>
      <c r="D11" s="7"/>
      <c r="E11" s="7"/>
      <c r="F11" s="5"/>
    </row>
    <row r="12" spans="2:6" x14ac:dyDescent="0.2"/>
    <row r="13" spans="2:6" x14ac:dyDescent="0.2"/>
    <row r="14" spans="2:6" x14ac:dyDescent="0.2"/>
    <row r="15" spans="2:6" x14ac:dyDescent="0.2"/>
    <row r="16" spans="2:6" x14ac:dyDescent="0.2"/>
    <row r="17" s="1" customFormat="1" x14ac:dyDescent="0.2"/>
    <row r="18" s="1" customFormat="1" x14ac:dyDescent="0.2"/>
    <row r="19" s="1" customFormat="1" x14ac:dyDescent="0.2"/>
    <row r="20" s="1" customFormat="1" x14ac:dyDescent="0.2"/>
    <row r="21" s="1" customFormat="1" x14ac:dyDescent="0.2"/>
    <row r="22" s="1" customFormat="1" x14ac:dyDescent="0.2"/>
    <row r="23" s="1" customFormat="1" x14ac:dyDescent="0.2"/>
  </sheetData>
  <hyperlinks>
    <hyperlink ref="C4:E4" location="'1 Introduction'!A1" display="Introduction &amp; Reports" xr:uid="{D9D2417D-4C74-4574-B6B8-B6F6E34F5CB0}"/>
    <hyperlink ref="C5:E5" location="'2 Climate'!A1" display="Climate &amp; Energy" xr:uid="{13375274-7C4F-4974-8E95-0E9E2A472792}"/>
    <hyperlink ref="C6:E6" location="'3 Environment'!A1" display="Environment" xr:uid="{8CC99460-FA45-4FB3-AA53-C6CC1A4533A5}"/>
    <hyperlink ref="C9:E9" location="'4 Governance'!A1" display="Corporate Governance" xr:uid="{C4210EED-3544-4898-82E4-4C2B6E95438F}"/>
    <hyperlink ref="C10:E10" location="'7 Social'!A1" display="Human Capital and Social" xr:uid="{D59938B2-56BE-401C-A1F3-415ABCB1BAE2}"/>
    <hyperlink ref="C11:E11" location="'8 Disclaimer'!A1" display="Safe Harbor Statement" xr:uid="{33D347F9-C3A2-4E6E-A264-04D00AE05596}"/>
    <hyperlink ref="C7" location="'4 Product Portfolio'!A1" display="Product Portfolio" xr:uid="{3D067A90-AEDC-4201-A958-043841ADD6FC}"/>
    <hyperlink ref="C8" location="'5 Value Chain Responsibility'!A1" display="Value Chain Responsibility" xr:uid="{55AA1853-1F94-46C7-A358-F302BBAB923B}"/>
    <hyperlink ref="C9" location="'6 Governance'!A1" display="Corporate Governance" xr:uid="{9AEC2813-6676-4406-B9A9-91EF7869BD18}"/>
    <hyperlink ref="C6" location="'3 Water'!A1" display="Water Management" xr:uid="{9FA71A47-EBEC-49E3-B23F-447121B26657}"/>
  </hyperlinks>
  <pageMargins left="0.7" right="0.7" top="0.78740157499999996" bottom="0.78740157499999996" header="0.3" footer="0.3"/>
  <pageSetup paperSize="9"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1CB566-B720-4C93-A09A-1B7F00D6EEB2}">
  <sheetPr>
    <tabColor rgb="FFFF9F9F"/>
  </sheetPr>
  <dimension ref="A1:H17"/>
  <sheetViews>
    <sheetView zoomScaleNormal="100" zoomScaleSheetLayoutView="49" workbookViewId="0">
      <selection activeCell="B8" sqref="B8"/>
    </sheetView>
  </sheetViews>
  <sheetFormatPr baseColWidth="10" defaultColWidth="0" defaultRowHeight="14.25" zeroHeight="1" x14ac:dyDescent="0.2"/>
  <cols>
    <col min="1" max="1" width="5.85546875" style="1" customWidth="1"/>
    <col min="2" max="2" width="180.85546875" style="1" customWidth="1"/>
    <col min="3" max="3" width="5.85546875" style="1" customWidth="1"/>
    <col min="4" max="8" width="0" style="1" hidden="1" customWidth="1"/>
    <col min="9" max="16384" width="11.42578125" style="1" hidden="1"/>
  </cols>
  <sheetData>
    <row r="1" spans="1:3" x14ac:dyDescent="0.2"/>
    <row r="2" spans="1:3" ht="20.25" x14ac:dyDescent="0.2">
      <c r="B2" s="2" t="s">
        <v>11</v>
      </c>
    </row>
    <row r="3" spans="1:3" ht="20.25" x14ac:dyDescent="0.3">
      <c r="B3" s="8" t="s">
        <v>12</v>
      </c>
    </row>
    <row r="4" spans="1:3" ht="95.1" customHeight="1" x14ac:dyDescent="0.2">
      <c r="B4" s="9" t="s">
        <v>13</v>
      </c>
    </row>
    <row r="5" spans="1:3" ht="20.25" x14ac:dyDescent="0.2">
      <c r="B5" s="9"/>
    </row>
    <row r="6" spans="1:3" ht="20.25" x14ac:dyDescent="0.3">
      <c r="B6" s="8" t="s">
        <v>14</v>
      </c>
    </row>
    <row r="7" spans="1:3" ht="60.75" x14ac:dyDescent="0.2">
      <c r="B7" s="9" t="s">
        <v>15</v>
      </c>
    </row>
    <row r="8" spans="1:3" ht="182.25" x14ac:dyDescent="0.2">
      <c r="B8" s="9" t="s">
        <v>16</v>
      </c>
    </row>
    <row r="9" spans="1:3" ht="20.25" x14ac:dyDescent="0.2">
      <c r="B9" s="9"/>
    </row>
    <row r="10" spans="1:3" ht="20.25" x14ac:dyDescent="0.3">
      <c r="B10" s="8" t="s">
        <v>17</v>
      </c>
    </row>
    <row r="11" spans="1:3" ht="20.25" x14ac:dyDescent="0.3">
      <c r="B11" s="10" t="s">
        <v>18</v>
      </c>
    </row>
    <row r="12" spans="1:3" ht="20.25" x14ac:dyDescent="0.3">
      <c r="B12" s="10" t="s">
        <v>19</v>
      </c>
    </row>
    <row r="13" spans="1:3" ht="20.25" x14ac:dyDescent="0.3">
      <c r="B13" s="10" t="s">
        <v>20</v>
      </c>
    </row>
    <row r="14" spans="1:3" ht="20.25" x14ac:dyDescent="0.3">
      <c r="A14" s="11"/>
      <c r="B14" s="10"/>
      <c r="C14" s="12"/>
    </row>
    <row r="15" spans="1:3" ht="20.25" hidden="1" x14ac:dyDescent="0.3">
      <c r="A15" s="5"/>
      <c r="B15" s="5"/>
      <c r="C15" s="13"/>
    </row>
    <row r="16" spans="1:3" ht="20.25" hidden="1" x14ac:dyDescent="0.3">
      <c r="A16" s="5"/>
      <c r="B16" s="5"/>
      <c r="C16" s="13"/>
    </row>
    <row r="17" spans="1:2" ht="20.25" hidden="1" x14ac:dyDescent="0.3">
      <c r="A17" s="5"/>
      <c r="B17" s="5"/>
    </row>
  </sheetData>
  <hyperlinks>
    <hyperlink ref="B11" r:id="rId1" xr:uid="{B04A28E0-5C41-4CB7-84F2-631AB8587F7E}"/>
    <hyperlink ref="B12" r:id="rId2" xr:uid="{CD46A63F-AD84-48CC-85F8-1C01D4AF5591}"/>
    <hyperlink ref="B13" r:id="rId3" xr:uid="{E963DBFA-6106-4883-A296-419807D9FE2D}"/>
  </hyperlinks>
  <pageMargins left="0.7" right="0.7" top="0.78740157499999996" bottom="0.78740157499999996" header="0.3" footer="0.3"/>
  <pageSetup paperSize="9" scale="81" orientation="landscape" r:id="rId4"/>
  <colBreaks count="1" manualBreakCount="1">
    <brk id="1" max="12" man="1"/>
  </col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2F3E74-707A-412B-89B7-4AAB56442F9F}">
  <sheetPr>
    <tabColor rgb="FFFF0000"/>
  </sheetPr>
  <dimension ref="A1:AE59"/>
  <sheetViews>
    <sheetView zoomScaleNormal="100" workbookViewId="0">
      <selection activeCell="E2" sqref="E2"/>
    </sheetView>
  </sheetViews>
  <sheetFormatPr baseColWidth="10" defaultColWidth="0" defaultRowHeight="14.25" zeroHeight="1" x14ac:dyDescent="0.25"/>
  <cols>
    <col min="1" max="1" width="5.85546875" style="14" customWidth="1"/>
    <col min="2" max="2" width="63.85546875" style="14" customWidth="1"/>
    <col min="3" max="3" width="4.5703125" style="14" bestFit="1" customWidth="1"/>
    <col min="4" max="4" width="15.85546875" style="15" customWidth="1"/>
    <col min="5" max="8" width="15.85546875" style="14" customWidth="1"/>
    <col min="9" max="9" width="24.7109375" style="14" customWidth="1"/>
    <col min="10" max="10" width="23.85546875" style="15" customWidth="1"/>
    <col min="11" max="11" width="5.85546875" style="15" customWidth="1"/>
    <col min="12" max="12" width="20.85546875" style="14" hidden="1" customWidth="1"/>
    <col min="13" max="13" width="11.42578125" style="14" hidden="1" customWidth="1"/>
    <col min="14" max="31" width="20.85546875" style="14" hidden="1" customWidth="1"/>
    <col min="32" max="16384" width="11.42578125" style="14" hidden="1"/>
  </cols>
  <sheetData>
    <row r="1" spans="2:16" ht="50.1" customHeight="1" x14ac:dyDescent="0.25">
      <c r="J1" s="16"/>
    </row>
    <row r="2" spans="2:16" s="15" customFormat="1" ht="45" customHeight="1" thickBot="1" x14ac:dyDescent="0.3">
      <c r="B2" s="2" t="s">
        <v>21</v>
      </c>
      <c r="C2" s="2"/>
      <c r="E2" s="14"/>
      <c r="F2" s="14"/>
      <c r="G2" s="14"/>
      <c r="H2" s="14"/>
      <c r="I2" s="14"/>
      <c r="L2" s="14"/>
      <c r="M2" s="14"/>
      <c r="N2" s="14"/>
      <c r="O2" s="14"/>
      <c r="P2" s="14"/>
    </row>
    <row r="3" spans="2:16" s="15" customFormat="1" ht="30.75" customHeight="1" thickBot="1" x14ac:dyDescent="0.3">
      <c r="B3" s="605" t="s">
        <v>22</v>
      </c>
      <c r="C3" s="606"/>
      <c r="D3" s="17" t="s">
        <v>23</v>
      </c>
      <c r="E3" s="607" t="s">
        <v>24</v>
      </c>
      <c r="F3" s="607"/>
      <c r="G3" s="607"/>
      <c r="H3" s="607"/>
      <c r="I3" s="607"/>
      <c r="J3" s="608"/>
    </row>
    <row r="4" spans="2:16" s="15" customFormat="1" ht="24" customHeight="1" thickBot="1" x14ac:dyDescent="0.3">
      <c r="B4" s="18"/>
      <c r="C4" s="18" t="s">
        <v>25</v>
      </c>
      <c r="D4" s="19" t="s">
        <v>26</v>
      </c>
      <c r="E4" s="20">
        <v>2020</v>
      </c>
      <c r="F4" s="20" t="s">
        <v>27</v>
      </c>
      <c r="G4" s="20">
        <v>2022</v>
      </c>
      <c r="H4" s="20">
        <v>2023</v>
      </c>
      <c r="I4" s="21">
        <v>2024</v>
      </c>
      <c r="J4" s="22" t="s">
        <v>28</v>
      </c>
      <c r="L4" s="14"/>
      <c r="M4" s="14"/>
      <c r="N4" s="14"/>
      <c r="O4" s="14"/>
      <c r="P4" s="14"/>
    </row>
    <row r="5" spans="2:16" s="15" customFormat="1" ht="28.5" x14ac:dyDescent="0.25">
      <c r="B5" s="23" t="s">
        <v>29</v>
      </c>
      <c r="C5" s="24" t="s">
        <v>30</v>
      </c>
      <c r="D5" s="25" t="s">
        <v>31</v>
      </c>
      <c r="E5" s="26">
        <v>2533</v>
      </c>
      <c r="F5" s="26">
        <v>2203</v>
      </c>
      <c r="G5" s="26">
        <f>G6+G13</f>
        <v>1994</v>
      </c>
      <c r="H5" s="26">
        <v>1722</v>
      </c>
      <c r="I5" s="26">
        <v>1887</v>
      </c>
      <c r="J5" s="27" t="s">
        <v>32</v>
      </c>
    </row>
    <row r="6" spans="2:16" s="15" customFormat="1" ht="18.75" x14ac:dyDescent="0.25">
      <c r="B6" s="28" t="s">
        <v>33</v>
      </c>
      <c r="C6" s="29" t="s">
        <v>30</v>
      </c>
      <c r="D6" s="30" t="s">
        <v>31</v>
      </c>
      <c r="E6" s="31">
        <v>1263</v>
      </c>
      <c r="F6" s="31">
        <v>939</v>
      </c>
      <c r="G6" s="31">
        <v>843</v>
      </c>
      <c r="H6" s="31">
        <v>725</v>
      </c>
      <c r="I6" s="31">
        <v>854</v>
      </c>
      <c r="J6" s="32" t="s">
        <v>34</v>
      </c>
    </row>
    <row r="7" spans="2:16" s="15" customFormat="1" ht="18.75" x14ac:dyDescent="0.25">
      <c r="B7" s="33" t="s">
        <v>35</v>
      </c>
      <c r="C7" s="29" t="s">
        <v>30</v>
      </c>
      <c r="D7" s="30" t="s">
        <v>31</v>
      </c>
      <c r="E7" s="34">
        <v>865.2</v>
      </c>
      <c r="F7" s="35">
        <v>914.9</v>
      </c>
      <c r="G7" s="36">
        <v>820</v>
      </c>
      <c r="H7" s="36">
        <v>709.7</v>
      </c>
      <c r="I7" s="36">
        <v>790.7</v>
      </c>
      <c r="J7" s="32" t="s">
        <v>34</v>
      </c>
    </row>
    <row r="8" spans="2:16" s="15" customFormat="1" ht="18.75" x14ac:dyDescent="0.25">
      <c r="B8" s="33" t="s">
        <v>36</v>
      </c>
      <c r="C8" s="29" t="s">
        <v>30</v>
      </c>
      <c r="D8" s="30" t="s">
        <v>31</v>
      </c>
      <c r="E8" s="34">
        <v>395.6</v>
      </c>
      <c r="F8" s="35">
        <v>14.5</v>
      </c>
      <c r="G8" s="34">
        <v>20.7</v>
      </c>
      <c r="H8" s="34">
        <v>12.1</v>
      </c>
      <c r="I8" s="34">
        <v>16.100000000000001</v>
      </c>
      <c r="J8" s="32" t="s">
        <v>34</v>
      </c>
    </row>
    <row r="9" spans="2:16" s="15" customFormat="1" ht="18.75" x14ac:dyDescent="0.25">
      <c r="B9" s="33" t="s">
        <v>37</v>
      </c>
      <c r="C9" s="29" t="s">
        <v>30</v>
      </c>
      <c r="D9" s="30" t="s">
        <v>31</v>
      </c>
      <c r="E9" s="34">
        <v>1.8</v>
      </c>
      <c r="F9" s="35">
        <v>9.4</v>
      </c>
      <c r="G9" s="34">
        <v>2.1</v>
      </c>
      <c r="H9" s="36">
        <v>3</v>
      </c>
      <c r="I9" s="36">
        <v>3.1</v>
      </c>
      <c r="J9" s="32" t="s">
        <v>34</v>
      </c>
    </row>
    <row r="10" spans="2:16" s="15" customFormat="1" ht="18.75" x14ac:dyDescent="0.25">
      <c r="B10" s="33" t="s">
        <v>38</v>
      </c>
      <c r="C10" s="29" t="s">
        <v>30</v>
      </c>
      <c r="D10" s="30" t="s">
        <v>31</v>
      </c>
      <c r="E10" s="34">
        <v>0.4</v>
      </c>
      <c r="F10" s="35">
        <v>0.2</v>
      </c>
      <c r="G10" s="34">
        <v>0.2</v>
      </c>
      <c r="H10" s="34">
        <v>0.2</v>
      </c>
      <c r="I10" s="34">
        <v>22.4</v>
      </c>
      <c r="J10" s="32" t="s">
        <v>34</v>
      </c>
    </row>
    <row r="11" spans="2:16" s="15" customFormat="1" ht="18.75" x14ac:dyDescent="0.25">
      <c r="B11" s="33" t="s">
        <v>39</v>
      </c>
      <c r="C11" s="29" t="s">
        <v>30</v>
      </c>
      <c r="D11" s="30" t="s">
        <v>31</v>
      </c>
      <c r="E11" s="34">
        <v>0</v>
      </c>
      <c r="F11" s="35">
        <v>0</v>
      </c>
      <c r="G11" s="34">
        <v>0</v>
      </c>
      <c r="H11" s="34">
        <v>0</v>
      </c>
      <c r="I11" s="34">
        <v>0</v>
      </c>
      <c r="J11" s="32" t="s">
        <v>34</v>
      </c>
    </row>
    <row r="12" spans="2:16" s="15" customFormat="1" ht="18.75" x14ac:dyDescent="0.25">
      <c r="B12" s="33" t="s">
        <v>40</v>
      </c>
      <c r="C12" s="29" t="s">
        <v>30</v>
      </c>
      <c r="D12" s="30" t="s">
        <v>31</v>
      </c>
      <c r="E12" s="34">
        <v>0</v>
      </c>
      <c r="F12" s="35">
        <v>0</v>
      </c>
      <c r="G12" s="34">
        <v>0</v>
      </c>
      <c r="H12" s="34">
        <v>0</v>
      </c>
      <c r="I12" s="34">
        <v>0</v>
      </c>
      <c r="J12" s="32" t="s">
        <v>34</v>
      </c>
      <c r="K12" s="550"/>
    </row>
    <row r="13" spans="2:16" s="15" customFormat="1" ht="18.75" x14ac:dyDescent="0.25">
      <c r="B13" s="37" t="s">
        <v>41</v>
      </c>
      <c r="C13" s="29" t="s">
        <v>30</v>
      </c>
      <c r="D13" s="30" t="s">
        <v>31</v>
      </c>
      <c r="E13" s="31">
        <v>1270</v>
      </c>
      <c r="F13" s="31">
        <v>1264</v>
      </c>
      <c r="G13" s="31">
        <v>1151</v>
      </c>
      <c r="H13" s="31">
        <v>997</v>
      </c>
      <c r="I13" s="31">
        <v>1033</v>
      </c>
      <c r="J13" s="32"/>
    </row>
    <row r="14" spans="2:16" s="15" customFormat="1" x14ac:dyDescent="0.25">
      <c r="B14" s="38" t="s">
        <v>42</v>
      </c>
      <c r="C14" s="29" t="s">
        <v>30</v>
      </c>
      <c r="D14" s="39"/>
      <c r="E14" s="40"/>
      <c r="F14" s="40"/>
      <c r="G14" s="40"/>
      <c r="H14" s="40"/>
      <c r="I14" s="40"/>
      <c r="J14" s="41"/>
    </row>
    <row r="15" spans="2:16" s="15" customFormat="1" ht="18.75" x14ac:dyDescent="0.25">
      <c r="B15" s="28" t="s">
        <v>33</v>
      </c>
      <c r="C15" s="29" t="s">
        <v>30</v>
      </c>
      <c r="D15" s="30" t="s">
        <v>43</v>
      </c>
      <c r="E15" s="42">
        <v>0.206913499344692</v>
      </c>
      <c r="F15" s="42">
        <f>939/6101</f>
        <v>0.15390919521389937</v>
      </c>
      <c r="G15" s="42">
        <f>G6/8088</f>
        <v>0.10422848664688428</v>
      </c>
      <c r="H15" s="42">
        <f>H6/6714</f>
        <v>0.10798331843908252</v>
      </c>
      <c r="I15" s="42">
        <f>I6/6366</f>
        <v>0.13415017279296262</v>
      </c>
      <c r="J15" s="43" t="s">
        <v>34</v>
      </c>
    </row>
    <row r="16" spans="2:16" s="15" customFormat="1" ht="19.5" thickBot="1" x14ac:dyDescent="0.3">
      <c r="B16" s="44" t="s">
        <v>44</v>
      </c>
      <c r="C16" s="45" t="s">
        <v>30</v>
      </c>
      <c r="D16" s="46" t="s">
        <v>43</v>
      </c>
      <c r="E16" s="47">
        <v>0.20806028833551771</v>
      </c>
      <c r="F16" s="47">
        <f>1264/6101</f>
        <v>0.20717915095885919</v>
      </c>
      <c r="G16" s="47">
        <f>G13/8088</f>
        <v>0.14230959446092978</v>
      </c>
      <c r="H16" s="47">
        <f>H13/6714</f>
        <v>0.14849568066726243</v>
      </c>
      <c r="I16" s="47">
        <f>I13/6366</f>
        <v>0.16226830034558593</v>
      </c>
      <c r="J16" s="48" t="s">
        <v>34</v>
      </c>
    </row>
    <row r="17" spans="1:11" s="15" customFormat="1" ht="15" thickBot="1" x14ac:dyDescent="0.3">
      <c r="B17" s="49"/>
      <c r="C17" s="50"/>
      <c r="D17" s="51"/>
      <c r="E17" s="52"/>
      <c r="F17" s="53"/>
      <c r="G17" s="53"/>
      <c r="H17" s="53"/>
      <c r="I17" s="53"/>
      <c r="J17" s="54"/>
    </row>
    <row r="18" spans="1:11" s="15" customFormat="1" ht="28.5" x14ac:dyDescent="0.25">
      <c r="B18" s="55" t="s">
        <v>45</v>
      </c>
      <c r="C18" s="56" t="s">
        <v>30</v>
      </c>
      <c r="D18" s="57" t="s">
        <v>31</v>
      </c>
      <c r="E18" s="26">
        <v>14499</v>
      </c>
      <c r="F18" s="26">
        <v>14745</v>
      </c>
      <c r="G18" s="26">
        <v>11160.312823735767</v>
      </c>
      <c r="H18" s="26">
        <v>9531.0680881256521</v>
      </c>
      <c r="I18" s="58">
        <v>10372</v>
      </c>
      <c r="J18" s="27" t="s">
        <v>46</v>
      </c>
    </row>
    <row r="19" spans="1:11" s="15" customFormat="1" ht="18.75" x14ac:dyDescent="0.25">
      <c r="B19" s="59" t="s">
        <v>47</v>
      </c>
      <c r="C19" s="29" t="s">
        <v>30</v>
      </c>
      <c r="D19" s="60" t="s">
        <v>31</v>
      </c>
      <c r="E19" s="61" t="s">
        <v>34</v>
      </c>
      <c r="F19" s="31">
        <v>6398</v>
      </c>
      <c r="G19" s="31">
        <v>4796.2869702342805</v>
      </c>
      <c r="H19" s="31">
        <v>3606.6089028979213</v>
      </c>
      <c r="I19" s="62">
        <v>4209.1000000000004</v>
      </c>
      <c r="J19" s="32" t="s">
        <v>48</v>
      </c>
    </row>
    <row r="20" spans="1:11" s="15" customFormat="1" ht="18.75" customHeight="1" x14ac:dyDescent="0.25">
      <c r="B20" s="63" t="s">
        <v>49</v>
      </c>
      <c r="C20" s="29" t="s">
        <v>30</v>
      </c>
      <c r="D20" s="60" t="s">
        <v>31</v>
      </c>
      <c r="E20" s="64" t="s">
        <v>34</v>
      </c>
      <c r="F20" s="65">
        <v>524</v>
      </c>
      <c r="G20" s="65">
        <v>532.40628425915168</v>
      </c>
      <c r="H20" s="65">
        <v>405.90229499668328</v>
      </c>
      <c r="I20" s="66">
        <v>83.4</v>
      </c>
      <c r="J20" s="32" t="s">
        <v>34</v>
      </c>
    </row>
    <row r="21" spans="1:11" s="15" customFormat="1" ht="18.75" customHeight="1" x14ac:dyDescent="0.25">
      <c r="B21" s="63" t="s">
        <v>50</v>
      </c>
      <c r="C21" s="29" t="s">
        <v>30</v>
      </c>
      <c r="D21" s="60" t="s">
        <v>31</v>
      </c>
      <c r="E21" s="64" t="s">
        <v>34</v>
      </c>
      <c r="F21" s="65">
        <v>391</v>
      </c>
      <c r="G21" s="65">
        <v>577.12781601304334</v>
      </c>
      <c r="H21" s="65">
        <v>328.16738868111565</v>
      </c>
      <c r="I21" s="66">
        <v>331.7</v>
      </c>
      <c r="J21" s="32" t="s">
        <v>34</v>
      </c>
    </row>
    <row r="22" spans="1:11" s="15" customFormat="1" ht="18.75" customHeight="1" x14ac:dyDescent="0.25">
      <c r="B22" s="63" t="s">
        <v>51</v>
      </c>
      <c r="C22" s="29" t="s">
        <v>30</v>
      </c>
      <c r="D22" s="60" t="s">
        <v>31</v>
      </c>
      <c r="E22" s="64" t="s">
        <v>34</v>
      </c>
      <c r="F22" s="65">
        <v>199</v>
      </c>
      <c r="G22" s="65">
        <v>224.00676339662436</v>
      </c>
      <c r="H22" s="65">
        <v>169.44014532133065</v>
      </c>
      <c r="I22" s="66">
        <v>184</v>
      </c>
      <c r="J22" s="32" t="s">
        <v>34</v>
      </c>
    </row>
    <row r="23" spans="1:11" s="15" customFormat="1" ht="18.75" customHeight="1" x14ac:dyDescent="0.25">
      <c r="B23" s="63" t="s">
        <v>52</v>
      </c>
      <c r="C23" s="29" t="s">
        <v>30</v>
      </c>
      <c r="D23" s="60" t="s">
        <v>31</v>
      </c>
      <c r="E23" s="64" t="s">
        <v>34</v>
      </c>
      <c r="F23" s="65">
        <v>748</v>
      </c>
      <c r="G23" s="65">
        <v>610.7675904949034</v>
      </c>
      <c r="H23" s="65">
        <v>425.56942818222859</v>
      </c>
      <c r="I23" s="66">
        <v>479.6</v>
      </c>
      <c r="J23" s="32" t="s">
        <v>34</v>
      </c>
    </row>
    <row r="24" spans="1:11" s="15" customFormat="1" ht="18.75" customHeight="1" x14ac:dyDescent="0.25">
      <c r="B24" s="63" t="s">
        <v>53</v>
      </c>
      <c r="C24" s="29" t="s">
        <v>30</v>
      </c>
      <c r="D24" s="60" t="s">
        <v>31</v>
      </c>
      <c r="E24" s="64" t="s">
        <v>34</v>
      </c>
      <c r="F24" s="65">
        <v>25</v>
      </c>
      <c r="G24" s="65">
        <v>26.708019902985555</v>
      </c>
      <c r="H24" s="65">
        <v>24.312567724175892</v>
      </c>
      <c r="I24" s="66">
        <v>15.2</v>
      </c>
      <c r="J24" s="32" t="s">
        <v>34</v>
      </c>
    </row>
    <row r="25" spans="1:11" s="15" customFormat="1" ht="18.75" customHeight="1" x14ac:dyDescent="0.25">
      <c r="B25" s="63" t="s">
        <v>54</v>
      </c>
      <c r="C25" s="29" t="s">
        <v>30</v>
      </c>
      <c r="D25" s="60" t="s">
        <v>31</v>
      </c>
      <c r="E25" s="67" t="s">
        <v>34</v>
      </c>
      <c r="F25" s="68">
        <v>16</v>
      </c>
      <c r="G25" s="68">
        <v>9.2638482368269859</v>
      </c>
      <c r="H25" s="68">
        <v>18.864837607277973</v>
      </c>
      <c r="I25" s="68">
        <v>15.8</v>
      </c>
      <c r="J25" s="69" t="s">
        <v>34</v>
      </c>
    </row>
    <row r="26" spans="1:11" s="15" customFormat="1" ht="18.75" customHeight="1" x14ac:dyDescent="0.25">
      <c r="B26" s="63" t="s">
        <v>55</v>
      </c>
      <c r="C26" s="29" t="s">
        <v>30</v>
      </c>
      <c r="D26" s="60" t="s">
        <v>31</v>
      </c>
      <c r="E26" s="67" t="s">
        <v>34</v>
      </c>
      <c r="F26" s="68">
        <v>24</v>
      </c>
      <c r="G26" s="68">
        <v>16.947378942999997</v>
      </c>
      <c r="H26" s="68">
        <v>16.248364236356768</v>
      </c>
      <c r="I26" s="68">
        <v>20.100000000000001</v>
      </c>
      <c r="J26" s="69" t="s">
        <v>34</v>
      </c>
    </row>
    <row r="27" spans="1:11" s="15" customFormat="1" ht="18.75" customHeight="1" x14ac:dyDescent="0.25">
      <c r="B27" s="63" t="s">
        <v>56</v>
      </c>
      <c r="C27" s="29" t="s">
        <v>30</v>
      </c>
      <c r="D27" s="60" t="s">
        <v>31</v>
      </c>
      <c r="E27" s="67" t="s">
        <v>34</v>
      </c>
      <c r="F27" s="68">
        <v>282</v>
      </c>
      <c r="G27" s="68">
        <v>131.05127443511009</v>
      </c>
      <c r="H27" s="68">
        <v>131.76550141176716</v>
      </c>
      <c r="I27" s="68">
        <v>27.8</v>
      </c>
      <c r="J27" s="69" t="s">
        <v>34</v>
      </c>
    </row>
    <row r="28" spans="1:11" s="71" customFormat="1" ht="18.75" customHeight="1" x14ac:dyDescent="0.25">
      <c r="A28" s="15"/>
      <c r="B28" s="63" t="s">
        <v>57</v>
      </c>
      <c r="C28" s="29" t="s">
        <v>30</v>
      </c>
      <c r="D28" s="60" t="s">
        <v>31</v>
      </c>
      <c r="E28" s="67"/>
      <c r="F28" s="70" t="s">
        <v>34</v>
      </c>
      <c r="G28" s="70" t="s">
        <v>34</v>
      </c>
      <c r="H28" s="70" t="s">
        <v>34</v>
      </c>
      <c r="I28" s="70" t="s">
        <v>34</v>
      </c>
      <c r="J28" s="69" t="s">
        <v>34</v>
      </c>
      <c r="K28" s="15"/>
    </row>
    <row r="29" spans="1:11" s="71" customFormat="1" ht="18.75" customHeight="1" x14ac:dyDescent="0.25">
      <c r="A29" s="15"/>
      <c r="B29" s="63" t="s">
        <v>58</v>
      </c>
      <c r="C29" s="29" t="s">
        <v>30</v>
      </c>
      <c r="D29" s="60" t="s">
        <v>31</v>
      </c>
      <c r="E29" s="67"/>
      <c r="F29" s="70" t="s">
        <v>34</v>
      </c>
      <c r="G29" s="70" t="s">
        <v>34</v>
      </c>
      <c r="H29" s="70" t="s">
        <v>34</v>
      </c>
      <c r="I29" s="68">
        <v>11.8</v>
      </c>
      <c r="J29" s="69" t="s">
        <v>34</v>
      </c>
      <c r="K29" s="15"/>
    </row>
    <row r="30" spans="1:11" s="15" customFormat="1" ht="18.75" customHeight="1" x14ac:dyDescent="0.25">
      <c r="B30" s="63" t="s">
        <v>59</v>
      </c>
      <c r="C30" s="29" t="s">
        <v>30</v>
      </c>
      <c r="D30" s="60" t="s">
        <v>31</v>
      </c>
      <c r="E30" s="67" t="s">
        <v>34</v>
      </c>
      <c r="F30" s="68">
        <v>6161</v>
      </c>
      <c r="G30" s="68">
        <v>4235.7468778198418</v>
      </c>
      <c r="H30" s="68">
        <v>4225.7596570667956</v>
      </c>
      <c r="I30" s="68">
        <v>4880.3999999999996</v>
      </c>
      <c r="J30" s="69" t="s">
        <v>34</v>
      </c>
    </row>
    <row r="31" spans="1:11" s="71" customFormat="1" ht="18.75" customHeight="1" x14ac:dyDescent="0.25">
      <c r="A31" s="15"/>
      <c r="B31" s="63" t="s">
        <v>60</v>
      </c>
      <c r="C31" s="29" t="s">
        <v>30</v>
      </c>
      <c r="D31" s="60" t="s">
        <v>31</v>
      </c>
      <c r="E31" s="67"/>
      <c r="F31" s="70" t="s">
        <v>34</v>
      </c>
      <c r="G31" s="70" t="s">
        <v>34</v>
      </c>
      <c r="H31" s="70" t="s">
        <v>34</v>
      </c>
      <c r="I31" s="70" t="s">
        <v>34</v>
      </c>
      <c r="J31" s="69" t="s">
        <v>34</v>
      </c>
      <c r="K31" s="15"/>
    </row>
    <row r="32" spans="1:11" s="71" customFormat="1" ht="18.75" customHeight="1" x14ac:dyDescent="0.25">
      <c r="A32" s="15"/>
      <c r="B32" s="63" t="s">
        <v>61</v>
      </c>
      <c r="C32" s="29" t="s">
        <v>30</v>
      </c>
      <c r="D32" s="60" t="s">
        <v>31</v>
      </c>
      <c r="E32" s="67"/>
      <c r="F32" s="70" t="s">
        <v>34</v>
      </c>
      <c r="G32" s="70" t="s">
        <v>34</v>
      </c>
      <c r="H32" s="70" t="s">
        <v>34</v>
      </c>
      <c r="I32" s="70" t="s">
        <v>34</v>
      </c>
      <c r="J32" s="69" t="s">
        <v>34</v>
      </c>
      <c r="K32" s="15"/>
    </row>
    <row r="33" spans="1:16" s="15" customFormat="1" ht="18.75" customHeight="1" thickBot="1" x14ac:dyDescent="0.3">
      <c r="B33" s="72" t="s">
        <v>62</v>
      </c>
      <c r="C33" s="45" t="s">
        <v>30</v>
      </c>
      <c r="D33" s="73" t="s">
        <v>31</v>
      </c>
      <c r="E33" s="74" t="s">
        <v>34</v>
      </c>
      <c r="F33" s="75" t="s">
        <v>34</v>
      </c>
      <c r="G33" s="75" t="s">
        <v>34</v>
      </c>
      <c r="H33" s="76">
        <v>178.429</v>
      </c>
      <c r="I33" s="77">
        <v>113.2</v>
      </c>
      <c r="J33" s="78" t="s">
        <v>34</v>
      </c>
    </row>
    <row r="34" spans="1:16" s="15" customFormat="1" ht="18.75" customHeight="1" x14ac:dyDescent="0.25">
      <c r="B34" s="604" t="s">
        <v>63</v>
      </c>
      <c r="C34" s="604"/>
      <c r="D34" s="604"/>
      <c r="E34" s="604"/>
      <c r="F34" s="79"/>
      <c r="G34" s="79"/>
      <c r="H34" s="80"/>
      <c r="I34" s="80"/>
      <c r="J34" s="81"/>
    </row>
    <row r="35" spans="1:16" s="15" customFormat="1" x14ac:dyDescent="0.25">
      <c r="B35" s="82"/>
      <c r="C35" s="82"/>
      <c r="D35" s="83"/>
      <c r="E35" s="80"/>
      <c r="F35" s="80"/>
      <c r="G35" s="80"/>
      <c r="H35" s="80"/>
      <c r="I35" s="80"/>
      <c r="J35" s="84"/>
    </row>
    <row r="36" spans="1:16" s="15" customFormat="1" ht="15" thickBot="1" x14ac:dyDescent="0.3">
      <c r="B36" s="14"/>
      <c r="C36" s="14"/>
      <c r="D36" s="83"/>
      <c r="E36" s="80"/>
      <c r="F36" s="80"/>
      <c r="G36" s="80"/>
      <c r="H36" s="80"/>
      <c r="I36" s="80"/>
      <c r="J36" s="84"/>
    </row>
    <row r="37" spans="1:16" s="15" customFormat="1" ht="30.75" customHeight="1" thickBot="1" x14ac:dyDescent="0.3">
      <c r="B37" s="85" t="s">
        <v>64</v>
      </c>
      <c r="C37" s="86"/>
      <c r="D37" s="87" t="s">
        <v>23</v>
      </c>
      <c r="E37" s="607" t="s">
        <v>65</v>
      </c>
      <c r="F37" s="607"/>
      <c r="G37" s="607"/>
      <c r="H37" s="607"/>
      <c r="I37" s="607"/>
      <c r="J37" s="608"/>
    </row>
    <row r="38" spans="1:16" s="15" customFormat="1" ht="20.100000000000001" customHeight="1" thickBot="1" x14ac:dyDescent="0.3">
      <c r="B38" s="18"/>
      <c r="C38" s="18" t="s">
        <v>25</v>
      </c>
      <c r="D38" s="19" t="s">
        <v>26</v>
      </c>
      <c r="E38" s="20">
        <v>2020</v>
      </c>
      <c r="F38" s="20">
        <v>2021</v>
      </c>
      <c r="G38" s="20">
        <v>2022</v>
      </c>
      <c r="H38" s="20">
        <v>2023</v>
      </c>
      <c r="I38" s="88">
        <v>2024</v>
      </c>
      <c r="J38" s="22" t="s">
        <v>28</v>
      </c>
      <c r="L38" s="14"/>
      <c r="M38" s="14"/>
      <c r="N38" s="14"/>
      <c r="O38" s="14"/>
      <c r="P38" s="14"/>
    </row>
    <row r="39" spans="1:16" s="89" customFormat="1" ht="15" x14ac:dyDescent="0.25">
      <c r="B39" s="90" t="s">
        <v>66</v>
      </c>
      <c r="C39" s="91"/>
      <c r="D39" s="92" t="s">
        <v>34</v>
      </c>
      <c r="E39" s="609" t="s">
        <v>30</v>
      </c>
      <c r="F39" s="610"/>
      <c r="G39" s="610"/>
      <c r="H39" s="610"/>
      <c r="I39" s="611"/>
      <c r="J39" s="93" t="s">
        <v>34</v>
      </c>
      <c r="L39" s="94"/>
      <c r="M39" s="94"/>
      <c r="N39" s="94"/>
      <c r="O39" s="94"/>
      <c r="P39" s="94"/>
    </row>
    <row r="40" spans="1:16" s="15" customFormat="1" ht="15" x14ac:dyDescent="0.25">
      <c r="B40" s="95" t="s">
        <v>67</v>
      </c>
      <c r="C40" s="96" t="s">
        <v>30</v>
      </c>
      <c r="D40" s="30" t="s">
        <v>68</v>
      </c>
      <c r="E40" s="97">
        <v>24.4</v>
      </c>
      <c r="F40" s="97">
        <v>28.6</v>
      </c>
      <c r="G40" s="97">
        <v>25.4</v>
      </c>
      <c r="H40" s="97">
        <v>22.9</v>
      </c>
      <c r="I40" s="98" t="s">
        <v>69</v>
      </c>
      <c r="J40" s="43" t="s">
        <v>34</v>
      </c>
    </row>
    <row r="41" spans="1:16" s="15" customFormat="1" x14ac:dyDescent="0.25">
      <c r="B41" s="99" t="s">
        <v>70</v>
      </c>
      <c r="C41" s="96" t="s">
        <v>30</v>
      </c>
      <c r="D41" s="30" t="s">
        <v>71</v>
      </c>
      <c r="E41" s="42"/>
      <c r="F41" s="42"/>
      <c r="G41" s="42"/>
      <c r="H41" s="42"/>
      <c r="I41" s="100">
        <v>87.5</v>
      </c>
      <c r="J41" s="43"/>
    </row>
    <row r="42" spans="1:16" s="15" customFormat="1" x14ac:dyDescent="0.25">
      <c r="B42" s="99" t="s">
        <v>72</v>
      </c>
      <c r="C42" s="96" t="s">
        <v>30</v>
      </c>
      <c r="D42" s="30" t="s">
        <v>71</v>
      </c>
      <c r="E42" s="42"/>
      <c r="F42" s="42"/>
      <c r="G42" s="42"/>
      <c r="H42" s="42"/>
      <c r="I42" s="100">
        <v>11.1</v>
      </c>
      <c r="J42" s="43"/>
    </row>
    <row r="43" spans="1:16" s="15" customFormat="1" x14ac:dyDescent="0.25">
      <c r="B43" s="99" t="s">
        <v>73</v>
      </c>
      <c r="C43" s="96" t="s">
        <v>30</v>
      </c>
      <c r="D43" s="30" t="s">
        <v>71</v>
      </c>
      <c r="E43" s="101"/>
      <c r="F43" s="101"/>
      <c r="G43" s="101"/>
      <c r="H43" s="101"/>
      <c r="I43" s="102">
        <v>1.4</v>
      </c>
      <c r="J43" s="103"/>
    </row>
    <row r="44" spans="1:16" s="15" customFormat="1" x14ac:dyDescent="0.25">
      <c r="B44" s="104" t="s">
        <v>74</v>
      </c>
      <c r="C44" s="96" t="s">
        <v>30</v>
      </c>
      <c r="D44" s="30"/>
      <c r="E44" s="97"/>
      <c r="F44" s="97"/>
      <c r="G44" s="97"/>
      <c r="H44" s="97"/>
      <c r="I44" s="36"/>
      <c r="J44" s="43"/>
    </row>
    <row r="45" spans="1:16" s="15" customFormat="1" ht="14.1" customHeight="1" x14ac:dyDescent="0.25">
      <c r="A45" s="105"/>
      <c r="B45" s="106" t="s">
        <v>75</v>
      </c>
      <c r="C45" s="96" t="s">
        <v>30</v>
      </c>
      <c r="D45" s="30" t="s">
        <v>76</v>
      </c>
      <c r="E45" s="97">
        <v>9.5</v>
      </c>
      <c r="F45" s="97">
        <v>11.2</v>
      </c>
      <c r="G45" s="97">
        <v>10.4</v>
      </c>
      <c r="H45" s="97">
        <v>9.6999999999999993</v>
      </c>
      <c r="I45" s="98" t="s">
        <v>77</v>
      </c>
      <c r="J45" s="43" t="s">
        <v>34</v>
      </c>
    </row>
    <row r="46" spans="1:16" s="15" customFormat="1" x14ac:dyDescent="0.25">
      <c r="A46" s="105"/>
      <c r="B46" s="107" t="s">
        <v>78</v>
      </c>
      <c r="C46" s="96" t="s">
        <v>30</v>
      </c>
      <c r="D46" s="30" t="s">
        <v>76</v>
      </c>
      <c r="E46" s="97">
        <v>2.4</v>
      </c>
      <c r="F46" s="97">
        <v>3.3</v>
      </c>
      <c r="G46" s="97">
        <v>3.3</v>
      </c>
      <c r="H46" s="97">
        <v>3</v>
      </c>
      <c r="I46" s="98" t="s">
        <v>79</v>
      </c>
      <c r="J46" s="108" t="s">
        <v>34</v>
      </c>
    </row>
    <row r="47" spans="1:16" s="15" customFormat="1" x14ac:dyDescent="0.25">
      <c r="A47" s="105"/>
      <c r="B47" s="104" t="s">
        <v>80</v>
      </c>
      <c r="C47" s="96" t="s">
        <v>30</v>
      </c>
      <c r="D47" s="109"/>
      <c r="E47" s="110"/>
      <c r="F47" s="110"/>
      <c r="H47" s="110"/>
      <c r="I47" s="111"/>
      <c r="J47" s="103"/>
    </row>
    <row r="48" spans="1:16" s="15" customFormat="1" x14ac:dyDescent="0.25">
      <c r="A48" s="105"/>
      <c r="B48" s="106" t="s">
        <v>81</v>
      </c>
      <c r="C48" s="96" t="s">
        <v>30</v>
      </c>
      <c r="D48" s="109" t="s">
        <v>76</v>
      </c>
      <c r="E48" s="112">
        <v>5.8</v>
      </c>
      <c r="F48" s="112">
        <v>6.3</v>
      </c>
      <c r="G48" s="112">
        <v>6.2</v>
      </c>
      <c r="H48" s="112">
        <v>4</v>
      </c>
      <c r="I48" s="113">
        <v>4.3</v>
      </c>
      <c r="J48" s="103" t="s">
        <v>34</v>
      </c>
    </row>
    <row r="49" spans="1:11" s="15" customFormat="1" x14ac:dyDescent="0.25">
      <c r="A49" s="105"/>
      <c r="B49" s="106" t="s">
        <v>82</v>
      </c>
      <c r="C49" s="96" t="s">
        <v>30</v>
      </c>
      <c r="D49" s="30" t="s">
        <v>76</v>
      </c>
      <c r="E49" s="114"/>
      <c r="F49" s="114">
        <v>0.1</v>
      </c>
      <c r="G49" s="114">
        <v>0.1</v>
      </c>
      <c r="H49" s="114">
        <v>0.4</v>
      </c>
      <c r="I49" s="113">
        <v>0.4</v>
      </c>
      <c r="J49" s="43" t="s">
        <v>34</v>
      </c>
    </row>
    <row r="50" spans="1:11" s="15" customFormat="1" x14ac:dyDescent="0.25">
      <c r="A50" s="105"/>
      <c r="B50" s="106" t="s">
        <v>83</v>
      </c>
      <c r="C50" s="96" t="s">
        <v>30</v>
      </c>
      <c r="D50" s="30" t="s">
        <v>76</v>
      </c>
      <c r="E50" s="97">
        <v>6</v>
      </c>
      <c r="F50" s="42">
        <v>7.05</v>
      </c>
      <c r="G50" s="97">
        <v>6.3</v>
      </c>
      <c r="H50" s="97">
        <v>5.2</v>
      </c>
      <c r="I50" s="98">
        <v>12.2</v>
      </c>
      <c r="J50" s="43" t="s">
        <v>34</v>
      </c>
    </row>
    <row r="51" spans="1:11" s="15" customFormat="1" x14ac:dyDescent="0.25">
      <c r="A51" s="105"/>
      <c r="B51" s="106" t="s">
        <v>84</v>
      </c>
      <c r="C51" s="96" t="s">
        <v>30</v>
      </c>
      <c r="D51" s="30" t="s">
        <v>76</v>
      </c>
      <c r="E51" s="42">
        <v>0.55000000000000004</v>
      </c>
      <c r="F51" s="42">
        <v>0.54</v>
      </c>
      <c r="G51" s="42">
        <v>0.55000000000000004</v>
      </c>
      <c r="H51" s="42">
        <v>0.5</v>
      </c>
      <c r="I51" s="100">
        <v>0.47</v>
      </c>
      <c r="J51" s="43" t="s">
        <v>34</v>
      </c>
    </row>
    <row r="52" spans="1:11" s="15" customFormat="1" x14ac:dyDescent="0.25">
      <c r="A52" s="105"/>
      <c r="B52" s="106" t="s">
        <v>85</v>
      </c>
      <c r="C52" s="96" t="s">
        <v>30</v>
      </c>
      <c r="D52" s="30" t="s">
        <v>76</v>
      </c>
      <c r="E52" s="42">
        <v>0.15</v>
      </c>
      <c r="F52" s="42">
        <v>0.11</v>
      </c>
      <c r="G52" s="42">
        <v>0.11</v>
      </c>
      <c r="H52" s="42">
        <v>0.1</v>
      </c>
      <c r="I52" s="100">
        <v>0.14000000000000001</v>
      </c>
      <c r="J52" s="43" t="s">
        <v>34</v>
      </c>
    </row>
    <row r="53" spans="1:11" s="15" customFormat="1" x14ac:dyDescent="0.25">
      <c r="B53" s="115" t="s">
        <v>86</v>
      </c>
      <c r="C53" s="96" t="s">
        <v>30</v>
      </c>
      <c r="D53" s="30" t="s">
        <v>87</v>
      </c>
      <c r="E53" s="42">
        <v>3.9973787600000001</v>
      </c>
      <c r="F53" s="42">
        <v>3.78</v>
      </c>
      <c r="G53" s="42">
        <v>3.14</v>
      </c>
      <c r="H53" s="42">
        <v>3.41</v>
      </c>
      <c r="I53" s="100">
        <v>4.71</v>
      </c>
      <c r="J53" s="116" t="s">
        <v>34</v>
      </c>
    </row>
    <row r="54" spans="1:11" s="15" customFormat="1" ht="43.5" thickBot="1" x14ac:dyDescent="0.3">
      <c r="B54" s="117" t="s">
        <v>88</v>
      </c>
      <c r="C54" s="118" t="s">
        <v>30</v>
      </c>
      <c r="D54" s="46" t="s">
        <v>89</v>
      </c>
      <c r="E54" s="119">
        <v>75</v>
      </c>
      <c r="F54" s="120">
        <v>81</v>
      </c>
      <c r="G54" s="120">
        <v>83</v>
      </c>
      <c r="H54" s="120">
        <v>84</v>
      </c>
      <c r="I54" s="121">
        <v>81</v>
      </c>
      <c r="J54" s="48" t="s">
        <v>90</v>
      </c>
    </row>
    <row r="55" spans="1:11" x14ac:dyDescent="0.25">
      <c r="B55" s="122"/>
      <c r="C55" s="122"/>
      <c r="K55" s="14"/>
    </row>
    <row r="56" spans="1:11" ht="22.5" customHeight="1" x14ac:dyDescent="0.25">
      <c r="B56" s="604"/>
      <c r="C56" s="604"/>
      <c r="D56" s="604"/>
      <c r="E56" s="604"/>
    </row>
    <row r="57" spans="1:11" ht="15" x14ac:dyDescent="0.25">
      <c r="B57" s="123"/>
    </row>
    <row r="58" spans="1:11" x14ac:dyDescent="0.25"/>
    <row r="59" spans="1:11" x14ac:dyDescent="0.25"/>
  </sheetData>
  <mergeCells count="6">
    <mergeCell ref="B56:E56"/>
    <mergeCell ref="B3:C3"/>
    <mergeCell ref="E3:J3"/>
    <mergeCell ref="B34:E34"/>
    <mergeCell ref="E37:J37"/>
    <mergeCell ref="E39:I39"/>
  </mergeCells>
  <hyperlinks>
    <hyperlink ref="E3" r:id="rId1" display="https://www.climateneutral2040.com/" xr:uid="{373BED56-56F4-40D9-9FB2-A08883B466B9}"/>
    <hyperlink ref="E37" r:id="rId2" location="Systematic%20energy%20management" display="https://lanxess.com/en/Responsibility/Material-Topics/Climate-Action-and-Energy-Efficiency#Systematic%20energy%20management" xr:uid="{694AB0A2-FD97-435E-A108-9615596114DB}"/>
  </hyperlinks>
  <pageMargins left="0.7" right="0.7" top="0.78740157499999996" bottom="0.78740157499999996" header="0.3" footer="0.3"/>
  <pageSetup paperSize="9" scale="63" orientation="landscape" r:id="rId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788150-0CBC-40C5-9131-D55363D8ED4F}">
  <sheetPr>
    <tabColor rgb="FFFF0000"/>
  </sheetPr>
  <dimension ref="A1:Z53"/>
  <sheetViews>
    <sheetView zoomScaleNormal="100" workbookViewId="0">
      <selection activeCell="B1" sqref="B1"/>
    </sheetView>
  </sheetViews>
  <sheetFormatPr baseColWidth="10" defaultColWidth="0" defaultRowHeight="14.25" zeroHeight="1" x14ac:dyDescent="0.25"/>
  <cols>
    <col min="1" max="1" width="5.85546875" style="14" customWidth="1"/>
    <col min="2" max="2" width="63.85546875" style="15" customWidth="1"/>
    <col min="3" max="3" width="4.5703125" style="14" bestFit="1" customWidth="1"/>
    <col min="4" max="7" width="15.85546875" style="14" customWidth="1"/>
    <col min="8" max="9" width="15.85546875" style="15" customWidth="1"/>
    <col min="10" max="10" width="23.85546875" style="14" customWidth="1"/>
    <col min="11" max="11" width="2.42578125" style="14" customWidth="1"/>
    <col min="12" max="12" width="4.85546875" style="14" customWidth="1"/>
    <col min="13" max="26" width="20.85546875" style="14" hidden="1" customWidth="1"/>
    <col min="27" max="16384" width="11.42578125" style="14" hidden="1"/>
  </cols>
  <sheetData>
    <row r="1" spans="2:10" ht="50.1" customHeight="1" x14ac:dyDescent="0.25"/>
    <row r="2" spans="2:10" ht="45" customHeight="1" thickBot="1" x14ac:dyDescent="0.3">
      <c r="B2" s="2" t="s">
        <v>91</v>
      </c>
      <c r="C2" s="15"/>
      <c r="H2" s="14"/>
    </row>
    <row r="3" spans="2:10" ht="30.75" customHeight="1" thickBot="1" x14ac:dyDescent="0.3">
      <c r="B3" s="605" t="s">
        <v>92</v>
      </c>
      <c r="C3" s="606"/>
      <c r="D3" s="124" t="s">
        <v>23</v>
      </c>
      <c r="E3" s="612" t="s">
        <v>93</v>
      </c>
      <c r="F3" s="612"/>
      <c r="G3" s="612"/>
      <c r="H3" s="612"/>
      <c r="I3" s="612"/>
      <c r="J3" s="125"/>
    </row>
    <row r="4" spans="2:10" ht="20.100000000000001" customHeight="1" thickBot="1" x14ac:dyDescent="0.3">
      <c r="B4" s="126"/>
      <c r="C4" s="18" t="s">
        <v>25</v>
      </c>
      <c r="D4" s="127" t="s">
        <v>26</v>
      </c>
      <c r="E4" s="128">
        <v>2020</v>
      </c>
      <c r="F4" s="128">
        <v>2021</v>
      </c>
      <c r="G4" s="128">
        <v>2022</v>
      </c>
      <c r="H4" s="128">
        <v>2023</v>
      </c>
      <c r="I4" s="128">
        <v>2024</v>
      </c>
      <c r="J4" s="129" t="s">
        <v>28</v>
      </c>
    </row>
    <row r="5" spans="2:10" ht="15" x14ac:dyDescent="0.25">
      <c r="B5" s="130" t="s">
        <v>94</v>
      </c>
      <c r="C5" s="131"/>
      <c r="D5" s="132"/>
      <c r="E5" s="133"/>
      <c r="F5" s="133"/>
      <c r="G5" s="133"/>
      <c r="H5" s="133"/>
      <c r="I5" s="133"/>
      <c r="J5" s="134"/>
    </row>
    <row r="6" spans="2:10" x14ac:dyDescent="0.25">
      <c r="B6" s="96" t="s">
        <v>95</v>
      </c>
      <c r="C6" s="96" t="s">
        <v>30</v>
      </c>
      <c r="D6" s="30" t="s">
        <v>96</v>
      </c>
      <c r="E6" s="135">
        <v>209.6</v>
      </c>
      <c r="F6" s="135">
        <v>217</v>
      </c>
      <c r="G6" s="135">
        <v>178.2</v>
      </c>
      <c r="H6" s="135">
        <v>159.4</v>
      </c>
      <c r="I6" s="136">
        <v>167.7</v>
      </c>
      <c r="J6" s="137" t="s">
        <v>34</v>
      </c>
    </row>
    <row r="7" spans="2:10" ht="15" x14ac:dyDescent="0.25">
      <c r="B7" s="138" t="s">
        <v>97</v>
      </c>
      <c r="C7" s="96" t="s">
        <v>30</v>
      </c>
      <c r="D7" s="109"/>
      <c r="E7" s="139"/>
      <c r="F7" s="139"/>
      <c r="G7" s="139"/>
      <c r="H7" s="139"/>
      <c r="J7" s="140"/>
    </row>
    <row r="8" spans="2:10" x14ac:dyDescent="0.25">
      <c r="B8" s="33" t="s">
        <v>98</v>
      </c>
      <c r="C8" s="96" t="s">
        <v>30</v>
      </c>
      <c r="D8" s="30" t="s">
        <v>96</v>
      </c>
      <c r="E8" s="135">
        <v>51.1</v>
      </c>
      <c r="F8" s="135">
        <v>54.5</v>
      </c>
      <c r="G8" s="97">
        <v>13.978462</v>
      </c>
      <c r="H8" s="97">
        <v>13.1</v>
      </c>
      <c r="I8" s="136">
        <v>13.1</v>
      </c>
      <c r="J8" s="140" t="s">
        <v>34</v>
      </c>
    </row>
    <row r="9" spans="2:10" x14ac:dyDescent="0.25">
      <c r="B9" s="33" t="s">
        <v>99</v>
      </c>
      <c r="C9" s="96" t="s">
        <v>30</v>
      </c>
      <c r="D9" s="30" t="s">
        <v>96</v>
      </c>
      <c r="E9" s="97">
        <v>149.19999999999999</v>
      </c>
      <c r="F9" s="97">
        <v>146.4</v>
      </c>
      <c r="G9" s="97">
        <v>139.29837000000001</v>
      </c>
      <c r="H9" s="97">
        <v>120.9</v>
      </c>
      <c r="I9" s="136">
        <v>124.4</v>
      </c>
      <c r="J9" s="140" t="s">
        <v>34</v>
      </c>
    </row>
    <row r="10" spans="2:10" x14ac:dyDescent="0.25">
      <c r="B10" s="33" t="s">
        <v>100</v>
      </c>
      <c r="C10" s="96" t="s">
        <v>30</v>
      </c>
      <c r="D10" s="30" t="s">
        <v>96</v>
      </c>
      <c r="E10" s="97">
        <v>6.9</v>
      </c>
      <c r="F10" s="97">
        <v>13.6</v>
      </c>
      <c r="G10" s="97">
        <v>22.609056140000003</v>
      </c>
      <c r="H10" s="97">
        <v>23.5</v>
      </c>
      <c r="I10" s="136">
        <v>28.1</v>
      </c>
      <c r="J10" s="140" t="s">
        <v>34</v>
      </c>
    </row>
    <row r="11" spans="2:10" x14ac:dyDescent="0.25">
      <c r="B11" s="33" t="s">
        <v>101</v>
      </c>
      <c r="C11" s="96" t="s">
        <v>30</v>
      </c>
      <c r="D11" s="30" t="s">
        <v>96</v>
      </c>
      <c r="E11" s="135">
        <v>0.6</v>
      </c>
      <c r="F11" s="135">
        <v>0.7</v>
      </c>
      <c r="G11" s="97">
        <v>0.71013300000000001</v>
      </c>
      <c r="H11" s="97">
        <v>0.6</v>
      </c>
      <c r="I11" s="136">
        <v>0.7</v>
      </c>
      <c r="J11" s="140" t="s">
        <v>34</v>
      </c>
    </row>
    <row r="12" spans="2:10" x14ac:dyDescent="0.25">
      <c r="B12" s="33" t="s">
        <v>102</v>
      </c>
      <c r="C12" s="96" t="s">
        <v>30</v>
      </c>
      <c r="D12" s="30" t="s">
        <v>96</v>
      </c>
      <c r="E12" s="135">
        <v>1.8</v>
      </c>
      <c r="F12" s="135">
        <v>1.8</v>
      </c>
      <c r="G12" s="97">
        <v>1.725098</v>
      </c>
      <c r="H12" s="97">
        <v>1.3</v>
      </c>
      <c r="I12" s="136">
        <v>1.4</v>
      </c>
      <c r="J12" s="140" t="s">
        <v>34</v>
      </c>
    </row>
    <row r="13" spans="2:10" ht="15" x14ac:dyDescent="0.25">
      <c r="B13" s="138" t="s">
        <v>103</v>
      </c>
      <c r="C13" s="96" t="s">
        <v>30</v>
      </c>
      <c r="D13" s="30" t="s">
        <v>96</v>
      </c>
      <c r="E13" s="135">
        <v>4.7</v>
      </c>
      <c r="F13" s="135">
        <v>4.5</v>
      </c>
      <c r="G13" s="97">
        <v>4.0999999999999996</v>
      </c>
      <c r="H13" s="97">
        <v>3.3</v>
      </c>
      <c r="I13" s="136">
        <v>3.2</v>
      </c>
      <c r="J13" s="140" t="s">
        <v>34</v>
      </c>
    </row>
    <row r="14" spans="2:10" ht="15" x14ac:dyDescent="0.25">
      <c r="B14" s="138" t="s">
        <v>104</v>
      </c>
      <c r="C14" s="96" t="s">
        <v>30</v>
      </c>
      <c r="D14" s="30" t="s">
        <v>96</v>
      </c>
      <c r="E14" s="97">
        <v>3.7</v>
      </c>
      <c r="F14" s="97">
        <v>3.4</v>
      </c>
      <c r="G14" s="97">
        <v>3.1</v>
      </c>
      <c r="H14" s="97">
        <v>2.6</v>
      </c>
      <c r="I14" s="152">
        <v>2.4</v>
      </c>
      <c r="J14" s="69" t="s">
        <v>105</v>
      </c>
    </row>
    <row r="15" spans="2:10" ht="15" x14ac:dyDescent="0.25">
      <c r="B15" s="141" t="s">
        <v>106</v>
      </c>
      <c r="C15" s="96" t="s">
        <v>30</v>
      </c>
      <c r="D15" s="142"/>
      <c r="E15" s="143"/>
      <c r="F15" s="143"/>
      <c r="G15" s="143"/>
      <c r="H15" s="143"/>
      <c r="J15" s="103"/>
    </row>
    <row r="16" spans="2:10" x14ac:dyDescent="0.25">
      <c r="B16" s="144" t="s">
        <v>107</v>
      </c>
      <c r="C16" s="96" t="s">
        <v>30</v>
      </c>
      <c r="D16" s="30" t="s">
        <v>96</v>
      </c>
      <c r="E16" s="34">
        <v>48.4</v>
      </c>
      <c r="F16" s="34">
        <v>57.5</v>
      </c>
      <c r="G16" s="34">
        <v>27.8</v>
      </c>
      <c r="H16" s="34">
        <v>28.6</v>
      </c>
      <c r="I16" s="136">
        <v>30.1</v>
      </c>
      <c r="J16" s="43" t="s">
        <v>34</v>
      </c>
    </row>
    <row r="17" spans="2:10" x14ac:dyDescent="0.25">
      <c r="B17" s="144" t="s">
        <v>108</v>
      </c>
      <c r="C17" s="96" t="s">
        <v>30</v>
      </c>
      <c r="D17" s="30" t="s">
        <v>96</v>
      </c>
      <c r="E17" s="135">
        <v>4.3</v>
      </c>
      <c r="F17" s="135">
        <v>4.5999999999999996</v>
      </c>
      <c r="G17" s="135">
        <v>4.5</v>
      </c>
      <c r="H17" s="135">
        <v>4.2</v>
      </c>
      <c r="I17" s="136">
        <v>3.9</v>
      </c>
      <c r="J17" s="43" t="s">
        <v>34</v>
      </c>
    </row>
    <row r="18" spans="2:10" x14ac:dyDescent="0.25">
      <c r="B18" s="144" t="s">
        <v>109</v>
      </c>
      <c r="C18" s="96" t="s">
        <v>30</v>
      </c>
      <c r="D18" s="30" t="s">
        <v>96</v>
      </c>
      <c r="E18" s="135">
        <v>155.69999999999999</v>
      </c>
      <c r="F18" s="135">
        <v>153.80000000000001</v>
      </c>
      <c r="G18" s="135">
        <v>140.30000000000001</v>
      </c>
      <c r="H18" s="135">
        <v>121.4</v>
      </c>
      <c r="I18" s="136">
        <v>125.5</v>
      </c>
      <c r="J18" s="32" t="s">
        <v>34</v>
      </c>
    </row>
    <row r="19" spans="2:10" x14ac:dyDescent="0.25">
      <c r="B19" s="144" t="s">
        <v>110</v>
      </c>
      <c r="C19" s="96" t="s">
        <v>30</v>
      </c>
      <c r="D19" s="30" t="s">
        <v>96</v>
      </c>
      <c r="E19" s="135">
        <v>4.4000000000000004</v>
      </c>
      <c r="F19" s="135">
        <v>4.5999999999999996</v>
      </c>
      <c r="G19" s="135">
        <v>4.2</v>
      </c>
      <c r="H19" s="135">
        <v>3.5</v>
      </c>
      <c r="I19" s="136">
        <v>4.4000000000000004</v>
      </c>
      <c r="J19" s="32" t="s">
        <v>34</v>
      </c>
    </row>
    <row r="20" spans="2:10" x14ac:dyDescent="0.25">
      <c r="B20" s="144" t="s">
        <v>111</v>
      </c>
      <c r="C20" s="96" t="s">
        <v>30</v>
      </c>
      <c r="D20" s="109"/>
      <c r="E20" s="139"/>
      <c r="F20" s="139"/>
      <c r="G20" s="139"/>
      <c r="H20" s="139"/>
      <c r="J20" s="140"/>
    </row>
    <row r="21" spans="2:10" x14ac:dyDescent="0.25">
      <c r="B21" s="145" t="s">
        <v>112</v>
      </c>
      <c r="C21" s="96" t="s">
        <v>30</v>
      </c>
      <c r="D21" s="30" t="s">
        <v>96</v>
      </c>
      <c r="E21" s="97">
        <v>0.32</v>
      </c>
      <c r="F21" s="97">
        <v>0.3</v>
      </c>
      <c r="G21" s="97">
        <v>0.3</v>
      </c>
      <c r="H21" s="97">
        <v>0.4</v>
      </c>
      <c r="I21" s="178">
        <v>2.4</v>
      </c>
      <c r="J21" s="32" t="s">
        <v>34</v>
      </c>
    </row>
    <row r="22" spans="2:10" x14ac:dyDescent="0.25">
      <c r="B22" s="145" t="s">
        <v>113</v>
      </c>
      <c r="C22" s="96" t="s">
        <v>30</v>
      </c>
      <c r="D22" s="30" t="s">
        <v>96</v>
      </c>
      <c r="E22" s="135">
        <v>1.2170000000000001</v>
      </c>
      <c r="F22" s="97">
        <v>1.1000000000000001</v>
      </c>
      <c r="G22" s="97">
        <v>1.1000000000000001</v>
      </c>
      <c r="H22" s="97">
        <v>1.3</v>
      </c>
      <c r="I22" s="136">
        <v>1.4</v>
      </c>
      <c r="J22" s="32" t="s">
        <v>34</v>
      </c>
    </row>
    <row r="23" spans="2:10" x14ac:dyDescent="0.25">
      <c r="B23" s="146" t="s">
        <v>114</v>
      </c>
      <c r="C23" s="96" t="s">
        <v>30</v>
      </c>
      <c r="D23" s="30" t="s">
        <v>115</v>
      </c>
      <c r="E23" s="42">
        <v>34.340000000000003</v>
      </c>
      <c r="F23" s="42">
        <v>28.715098584094218</v>
      </c>
      <c r="G23" s="42">
        <v>22.045004945598418</v>
      </c>
      <c r="H23" s="42">
        <v>23.74</v>
      </c>
      <c r="I23" s="136">
        <v>26.34</v>
      </c>
      <c r="J23" s="43" t="s">
        <v>34</v>
      </c>
    </row>
    <row r="24" spans="2:10" ht="15" x14ac:dyDescent="0.25">
      <c r="B24" s="147" t="s">
        <v>116</v>
      </c>
      <c r="C24" s="96" t="s">
        <v>30</v>
      </c>
      <c r="D24" s="148"/>
      <c r="E24" s="149"/>
      <c r="F24" s="149"/>
      <c r="G24" s="149"/>
      <c r="H24" s="149"/>
      <c r="J24" s="69"/>
    </row>
    <row r="25" spans="2:10" x14ac:dyDescent="0.25">
      <c r="B25" s="96" t="s">
        <v>117</v>
      </c>
      <c r="C25" s="96" t="s">
        <v>30</v>
      </c>
      <c r="D25" s="148" t="s">
        <v>96</v>
      </c>
      <c r="E25" s="97">
        <v>197.78700000000001</v>
      </c>
      <c r="F25" s="150">
        <v>205.6</v>
      </c>
      <c r="G25" s="150">
        <v>168.29999999999998</v>
      </c>
      <c r="H25" s="150">
        <v>150.19999999999999</v>
      </c>
      <c r="I25" s="136">
        <v>158.5</v>
      </c>
      <c r="J25" s="69"/>
    </row>
    <row r="26" spans="2:10" ht="15" x14ac:dyDescent="0.25">
      <c r="B26" s="151" t="s">
        <v>118</v>
      </c>
      <c r="C26" s="96"/>
      <c r="D26" s="148"/>
      <c r="E26" s="149"/>
      <c r="H26" s="14"/>
      <c r="J26" s="69"/>
    </row>
    <row r="27" spans="2:10" x14ac:dyDescent="0.25">
      <c r="B27" s="144" t="s">
        <v>107</v>
      </c>
      <c r="C27" s="96" t="s">
        <v>30</v>
      </c>
      <c r="D27" s="148" t="s">
        <v>96</v>
      </c>
      <c r="E27" s="149"/>
      <c r="F27" s="97">
        <v>191.5</v>
      </c>
      <c r="G27" s="97">
        <v>155.5</v>
      </c>
      <c r="H27" s="97">
        <v>140.69999999999999</v>
      </c>
      <c r="I27" s="152">
        <v>145</v>
      </c>
      <c r="J27" s="69"/>
    </row>
    <row r="28" spans="2:10" x14ac:dyDescent="0.25">
      <c r="B28" s="144" t="s">
        <v>108</v>
      </c>
      <c r="C28" s="96" t="s">
        <v>30</v>
      </c>
      <c r="D28" s="148" t="s">
        <v>96</v>
      </c>
      <c r="E28" s="149"/>
      <c r="F28" s="97">
        <v>0</v>
      </c>
      <c r="G28" s="97">
        <v>0.7</v>
      </c>
      <c r="H28" s="97">
        <v>0.6</v>
      </c>
      <c r="I28" s="136">
        <v>0.5</v>
      </c>
      <c r="J28" s="69"/>
    </row>
    <row r="29" spans="2:10" x14ac:dyDescent="0.25">
      <c r="B29" s="144" t="s">
        <v>119</v>
      </c>
      <c r="C29" s="96" t="s">
        <v>30</v>
      </c>
      <c r="D29" s="148" t="s">
        <v>96</v>
      </c>
      <c r="E29" s="149"/>
      <c r="F29" s="97">
        <v>0.4</v>
      </c>
      <c r="G29" s="97">
        <v>0.4</v>
      </c>
      <c r="H29" s="97">
        <v>0.3</v>
      </c>
      <c r="I29" s="136">
        <v>0.4</v>
      </c>
      <c r="J29" s="69"/>
    </row>
    <row r="30" spans="2:10" x14ac:dyDescent="0.25">
      <c r="B30" s="144" t="s">
        <v>109</v>
      </c>
      <c r="C30" s="96" t="s">
        <v>30</v>
      </c>
      <c r="D30" s="148" t="s">
        <v>96</v>
      </c>
      <c r="E30" s="149"/>
      <c r="F30" s="97">
        <v>13.7</v>
      </c>
      <c r="G30" s="97">
        <v>11.700000000000001</v>
      </c>
      <c r="H30" s="97">
        <v>8.6</v>
      </c>
      <c r="I30" s="152">
        <v>12.6</v>
      </c>
      <c r="J30" s="69"/>
    </row>
    <row r="31" spans="2:10" x14ac:dyDescent="0.25">
      <c r="B31" s="153" t="s">
        <v>120</v>
      </c>
      <c r="C31" s="96" t="s">
        <v>30</v>
      </c>
      <c r="D31" s="30" t="s">
        <v>96</v>
      </c>
      <c r="E31" s="97">
        <v>169.74199999999999</v>
      </c>
      <c r="F31" s="150">
        <v>176.4</v>
      </c>
      <c r="G31" s="150">
        <v>142.69999999999999</v>
      </c>
      <c r="H31" s="150">
        <v>128.1</v>
      </c>
      <c r="I31" s="136">
        <v>132.5</v>
      </c>
      <c r="J31" s="69" t="s">
        <v>34</v>
      </c>
    </row>
    <row r="32" spans="2:10" x14ac:dyDescent="0.25">
      <c r="B32" s="153" t="s">
        <v>121</v>
      </c>
      <c r="C32" s="96" t="s">
        <v>30</v>
      </c>
      <c r="D32" s="30" t="s">
        <v>96</v>
      </c>
      <c r="E32" s="97">
        <v>2.2450000000000001</v>
      </c>
      <c r="F32" s="97">
        <v>2.1</v>
      </c>
      <c r="G32" s="97">
        <v>1.9</v>
      </c>
      <c r="H32" s="97">
        <v>1.6</v>
      </c>
      <c r="I32" s="136">
        <v>2.2000000000000002</v>
      </c>
      <c r="J32" s="69" t="s">
        <v>34</v>
      </c>
    </row>
    <row r="33" spans="2:10" x14ac:dyDescent="0.25">
      <c r="B33" s="153" t="s">
        <v>122</v>
      </c>
      <c r="C33" s="96" t="s">
        <v>30</v>
      </c>
      <c r="D33" s="30" t="s">
        <v>96</v>
      </c>
      <c r="E33" s="135">
        <v>15.8</v>
      </c>
      <c r="F33" s="135">
        <v>16.100000000000001</v>
      </c>
      <c r="G33" s="135">
        <v>14.2</v>
      </c>
      <c r="H33" s="135">
        <v>12.7</v>
      </c>
      <c r="I33" s="152">
        <v>13.5</v>
      </c>
      <c r="J33" s="69" t="s">
        <v>34</v>
      </c>
    </row>
    <row r="34" spans="2:10" x14ac:dyDescent="0.25">
      <c r="B34" s="153" t="s">
        <v>123</v>
      </c>
      <c r="C34" s="96" t="s">
        <v>30</v>
      </c>
      <c r="D34" s="30" t="s">
        <v>96</v>
      </c>
      <c r="E34" s="97">
        <v>10</v>
      </c>
      <c r="F34" s="97">
        <v>11</v>
      </c>
      <c r="G34" s="135">
        <v>9.5</v>
      </c>
      <c r="H34" s="135">
        <v>9.4</v>
      </c>
      <c r="I34" s="136">
        <v>10.3</v>
      </c>
      <c r="J34" s="69"/>
    </row>
    <row r="35" spans="2:10" x14ac:dyDescent="0.25">
      <c r="B35" s="146" t="s">
        <v>124</v>
      </c>
      <c r="C35" s="96" t="s">
        <v>30</v>
      </c>
      <c r="D35" s="30"/>
      <c r="E35" s="97"/>
      <c r="F35" s="97"/>
      <c r="G35" s="135"/>
      <c r="H35" s="135"/>
      <c r="I35" s="136">
        <v>303.39999999999998</v>
      </c>
      <c r="J35" s="69"/>
    </row>
    <row r="36" spans="2:10" ht="14.25" customHeight="1" x14ac:dyDescent="0.25">
      <c r="B36" s="154" t="s">
        <v>125</v>
      </c>
      <c r="C36" s="96"/>
      <c r="D36" s="30" t="s">
        <v>96</v>
      </c>
      <c r="E36" s="135">
        <v>13.3</v>
      </c>
      <c r="F36" s="135">
        <v>12.7</v>
      </c>
      <c r="G36" s="97">
        <v>11</v>
      </c>
      <c r="H36" s="97">
        <v>8.9</v>
      </c>
      <c r="I36" s="136">
        <v>10.6</v>
      </c>
      <c r="J36" s="140" t="s">
        <v>34</v>
      </c>
    </row>
    <row r="37" spans="2:10" ht="15" thickBot="1" x14ac:dyDescent="0.3">
      <c r="B37" s="155" t="s">
        <v>126</v>
      </c>
      <c r="C37" s="96" t="s">
        <v>30</v>
      </c>
      <c r="D37" s="46" t="s">
        <v>115</v>
      </c>
      <c r="E37" s="47">
        <v>2.1800000000000002</v>
      </c>
      <c r="F37" s="47">
        <v>1.6805610692073574</v>
      </c>
      <c r="G37" s="47">
        <v>1.36</v>
      </c>
      <c r="H37" s="47">
        <v>1.33</v>
      </c>
      <c r="I37" s="156">
        <v>1.66</v>
      </c>
      <c r="J37" s="157" t="s">
        <v>127</v>
      </c>
    </row>
    <row r="38" spans="2:10" ht="15" thickBot="1" x14ac:dyDescent="0.3">
      <c r="B38" s="158"/>
      <c r="C38" s="159"/>
      <c r="D38" s="51"/>
      <c r="E38" s="160"/>
      <c r="F38" s="160"/>
      <c r="G38" s="160"/>
      <c r="H38" s="160"/>
      <c r="I38" s="160"/>
      <c r="J38" s="161"/>
    </row>
    <row r="39" spans="2:10" ht="15" x14ac:dyDescent="0.25">
      <c r="B39" s="130" t="s">
        <v>128</v>
      </c>
      <c r="C39" s="130"/>
      <c r="D39" s="162"/>
      <c r="E39" s="163"/>
      <c r="F39" s="163"/>
      <c r="G39" s="163"/>
      <c r="H39" s="163"/>
      <c r="I39" s="163"/>
      <c r="J39" s="164"/>
    </row>
    <row r="40" spans="2:10" x14ac:dyDescent="0.25">
      <c r="B40" s="165" t="s">
        <v>596</v>
      </c>
      <c r="C40" s="165" t="s">
        <v>30</v>
      </c>
      <c r="D40" s="30" t="s">
        <v>129</v>
      </c>
      <c r="E40" s="135">
        <v>1.2</v>
      </c>
      <c r="F40" s="135">
        <v>1.3</v>
      </c>
      <c r="G40" s="97">
        <v>1</v>
      </c>
      <c r="H40" s="97">
        <v>0.9</v>
      </c>
      <c r="I40" s="166" t="s">
        <v>130</v>
      </c>
      <c r="J40" s="140" t="s">
        <v>34</v>
      </c>
    </row>
    <row r="41" spans="2:10" x14ac:dyDescent="0.25">
      <c r="B41" s="146" t="s">
        <v>597</v>
      </c>
      <c r="C41" s="165" t="s">
        <v>30</v>
      </c>
      <c r="D41" s="30" t="s">
        <v>131</v>
      </c>
      <c r="E41" s="42">
        <v>0.19659239842726078</v>
      </c>
      <c r="F41" s="42">
        <v>0.17202593621807596</v>
      </c>
      <c r="G41" s="42">
        <v>0.12</v>
      </c>
      <c r="H41" s="42">
        <v>0.13</v>
      </c>
      <c r="I41" s="166" t="s">
        <v>132</v>
      </c>
      <c r="J41" s="140" t="s">
        <v>127</v>
      </c>
    </row>
    <row r="42" spans="2:10" ht="15" customHeight="1" x14ac:dyDescent="0.25">
      <c r="B42" s="165" t="s">
        <v>133</v>
      </c>
      <c r="C42" s="165" t="s">
        <v>30</v>
      </c>
      <c r="D42" s="30" t="s">
        <v>129</v>
      </c>
      <c r="E42" s="135">
        <v>0.4</v>
      </c>
      <c r="F42" s="135">
        <v>0.5</v>
      </c>
      <c r="G42" s="135">
        <v>0.4</v>
      </c>
      <c r="H42" s="135">
        <v>0.3</v>
      </c>
      <c r="I42" s="166" t="s">
        <v>134</v>
      </c>
      <c r="J42" s="140" t="s">
        <v>34</v>
      </c>
    </row>
    <row r="43" spans="2:10" ht="15" customHeight="1" x14ac:dyDescent="0.25">
      <c r="B43" s="167" t="s">
        <v>135</v>
      </c>
      <c r="C43" s="165" t="s">
        <v>30</v>
      </c>
      <c r="D43" s="30" t="s">
        <v>129</v>
      </c>
      <c r="E43" s="168">
        <v>2.0999999999999999E-3</v>
      </c>
      <c r="F43" s="168">
        <v>2.3E-3</v>
      </c>
      <c r="G43" s="168">
        <v>1.9E-3</v>
      </c>
      <c r="H43" s="168">
        <v>1.5E-3</v>
      </c>
      <c r="I43" s="166">
        <v>1.2999999999999999E-3</v>
      </c>
      <c r="J43" s="169" t="s">
        <v>34</v>
      </c>
    </row>
    <row r="44" spans="2:10" ht="15.75" customHeight="1" x14ac:dyDescent="0.25">
      <c r="B44" s="165" t="s">
        <v>136</v>
      </c>
      <c r="C44" s="165" t="s">
        <v>30</v>
      </c>
      <c r="D44" s="30" t="s">
        <v>129</v>
      </c>
      <c r="E44" s="135">
        <v>0.13400000000000001</v>
      </c>
      <c r="F44" s="135">
        <v>0.3</v>
      </c>
      <c r="G44" s="135">
        <v>0.09</v>
      </c>
      <c r="H44" s="135">
        <v>0.06</v>
      </c>
      <c r="I44" s="166" t="s">
        <v>137</v>
      </c>
      <c r="J44" s="140" t="s">
        <v>34</v>
      </c>
    </row>
    <row r="45" spans="2:10" ht="15" customHeight="1" x14ac:dyDescent="0.25">
      <c r="B45" s="167" t="s">
        <v>138</v>
      </c>
      <c r="C45" s="165" t="s">
        <v>30</v>
      </c>
      <c r="D45" s="30" t="s">
        <v>129</v>
      </c>
      <c r="E45" s="170" t="s">
        <v>34</v>
      </c>
      <c r="F45" s="171">
        <v>0.02</v>
      </c>
      <c r="G45" s="171">
        <v>0.02</v>
      </c>
      <c r="H45" s="171">
        <v>0.02</v>
      </c>
      <c r="I45" s="172" t="s">
        <v>139</v>
      </c>
      <c r="J45" s="169"/>
    </row>
    <row r="46" spans="2:10" ht="15" customHeight="1" thickBot="1" x14ac:dyDescent="0.3">
      <c r="B46" s="173" t="s">
        <v>140</v>
      </c>
      <c r="C46" s="173" t="s">
        <v>30</v>
      </c>
      <c r="D46" s="46" t="s">
        <v>129</v>
      </c>
      <c r="E46" s="174" t="s">
        <v>34</v>
      </c>
      <c r="F46" s="175">
        <v>0</v>
      </c>
      <c r="G46" s="175">
        <v>0</v>
      </c>
      <c r="H46" s="175">
        <v>0</v>
      </c>
      <c r="I46" s="176">
        <v>0</v>
      </c>
      <c r="J46" s="157"/>
    </row>
    <row r="47" spans="2:10" x14ac:dyDescent="0.25">
      <c r="B47" s="14"/>
      <c r="C47" s="83"/>
      <c r="D47" s="160"/>
      <c r="E47" s="160"/>
      <c r="F47" s="160"/>
      <c r="G47" s="160"/>
      <c r="H47" s="160"/>
      <c r="I47" s="177"/>
    </row>
    <row r="48" spans="2:10" x14ac:dyDescent="0.25">
      <c r="B48" s="178" t="s">
        <v>141</v>
      </c>
      <c r="C48" s="179"/>
      <c r="D48" s="179"/>
      <c r="E48" s="179"/>
      <c r="F48" s="180"/>
      <c r="G48" s="180"/>
      <c r="H48" s="180"/>
      <c r="I48" s="177"/>
    </row>
    <row r="49" spans="2:9" x14ac:dyDescent="0.25">
      <c r="B49" s="178" t="s">
        <v>142</v>
      </c>
      <c r="C49" s="160"/>
      <c r="D49" s="160"/>
      <c r="E49" s="160"/>
      <c r="F49" s="160"/>
      <c r="G49" s="160"/>
      <c r="H49" s="160"/>
      <c r="I49" s="177"/>
    </row>
    <row r="50" spans="2:9" x14ac:dyDescent="0.25">
      <c r="B50" s="178" t="s">
        <v>143</v>
      </c>
    </row>
    <row r="51" spans="2:9" x14ac:dyDescent="0.25">
      <c r="B51" s="596" t="s">
        <v>598</v>
      </c>
    </row>
    <row r="52" spans="2:9" x14ac:dyDescent="0.25">
      <c r="B52" s="178"/>
    </row>
    <row r="53" spans="2:9" x14ac:dyDescent="0.25"/>
  </sheetData>
  <mergeCells count="2">
    <mergeCell ref="B3:C3"/>
    <mergeCell ref="E3:I3"/>
  </mergeCells>
  <hyperlinks>
    <hyperlink ref="E3" r:id="rId1" display="https://lanxess.com/en/Responsibility/Material-Topics/Safe-and-sustainable-sites" xr:uid="{62379849-BCAD-4DD5-8A5E-0A6A0C25EF42}"/>
    <hyperlink ref="E3:J3" r:id="rId2" display="Responsible use of water resources" xr:uid="{23836965-14DB-4671-93B9-E6E3BDD3D9A8}"/>
  </hyperlinks>
  <pageMargins left="0.7" right="0.7" top="0.78740157499999996" bottom="0.78740157499999996" header="0.3" footer="0.3"/>
  <pageSetup paperSize="9" scale="43" orientation="landscape" r:id="rId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A0910F-97F9-49D4-A613-5835B63412FD}">
  <sheetPr>
    <tabColor rgb="FFFF0000"/>
    <pageSetUpPr fitToPage="1"/>
  </sheetPr>
  <dimension ref="A1:K45"/>
  <sheetViews>
    <sheetView zoomScaleNormal="100" workbookViewId="0">
      <selection activeCell="H1" sqref="H1"/>
    </sheetView>
  </sheetViews>
  <sheetFormatPr baseColWidth="10" defaultColWidth="0" defaultRowHeight="15" zeroHeight="1" x14ac:dyDescent="0.25"/>
  <cols>
    <col min="1" max="1" width="5.85546875" style="181" customWidth="1"/>
    <col min="2" max="2" width="63.85546875" style="181" customWidth="1"/>
    <col min="3" max="3" width="5.85546875" style="181" bestFit="1" customWidth="1"/>
    <col min="4" max="9" width="15.85546875" style="181" customWidth="1"/>
    <col min="10" max="10" width="23.85546875" style="181" customWidth="1"/>
    <col min="11" max="11" width="5.85546875" style="181" customWidth="1"/>
    <col min="12" max="16384" width="11.42578125" style="181" hidden="1"/>
  </cols>
  <sheetData>
    <row r="1" spans="2:10" ht="49.5" customHeight="1" x14ac:dyDescent="0.25"/>
    <row r="2" spans="2:10" ht="21" thickBot="1" x14ac:dyDescent="0.3">
      <c r="B2" s="2" t="s">
        <v>144</v>
      </c>
      <c r="C2" s="2"/>
    </row>
    <row r="3" spans="2:10" ht="30.75" thickBot="1" x14ac:dyDescent="0.3">
      <c r="B3" s="605" t="s">
        <v>145</v>
      </c>
      <c r="C3" s="606"/>
      <c r="D3" s="182" t="s">
        <v>23</v>
      </c>
      <c r="E3" s="607" t="s">
        <v>146</v>
      </c>
      <c r="F3" s="607"/>
      <c r="G3" s="607"/>
      <c r="H3" s="607"/>
      <c r="I3" s="607"/>
      <c r="J3" s="608"/>
    </row>
    <row r="4" spans="2:10" ht="15.75" thickBot="1" x14ac:dyDescent="0.3">
      <c r="B4" s="183"/>
      <c r="C4" s="184" t="s">
        <v>25</v>
      </c>
      <c r="D4" s="127" t="s">
        <v>26</v>
      </c>
      <c r="E4" s="128">
        <v>2020</v>
      </c>
      <c r="F4" s="128">
        <v>2021</v>
      </c>
      <c r="G4" s="128">
        <v>2022</v>
      </c>
      <c r="H4" s="128">
        <v>2023</v>
      </c>
      <c r="I4" s="128">
        <v>2024</v>
      </c>
      <c r="J4" s="129" t="s">
        <v>28</v>
      </c>
    </row>
    <row r="5" spans="2:10" x14ac:dyDescent="0.25">
      <c r="B5" s="185" t="s">
        <v>147</v>
      </c>
      <c r="C5" s="186"/>
      <c r="D5" s="613"/>
      <c r="E5" s="614"/>
      <c r="F5" s="614"/>
      <c r="G5" s="614"/>
      <c r="H5" s="614"/>
      <c r="I5" s="614"/>
      <c r="J5" s="615"/>
    </row>
    <row r="6" spans="2:10" s="1" customFormat="1" ht="14.25" x14ac:dyDescent="0.2">
      <c r="B6" s="187" t="s">
        <v>148</v>
      </c>
      <c r="C6" s="188"/>
      <c r="D6" s="30" t="s">
        <v>149</v>
      </c>
      <c r="E6" s="135">
        <v>100</v>
      </c>
      <c r="F6" s="135">
        <v>100</v>
      </c>
      <c r="G6" s="135">
        <v>100</v>
      </c>
      <c r="H6" s="135">
        <v>100</v>
      </c>
      <c r="I6" s="189">
        <v>100</v>
      </c>
      <c r="J6" s="137" t="s">
        <v>34</v>
      </c>
    </row>
    <row r="7" spans="2:10" s="1" customFormat="1" ht="14.25" x14ac:dyDescent="0.2">
      <c r="B7" s="190" t="s">
        <v>150</v>
      </c>
      <c r="C7" s="59"/>
      <c r="D7" s="30" t="s">
        <v>151</v>
      </c>
      <c r="E7" s="34" t="s">
        <v>34</v>
      </c>
      <c r="F7" s="135">
        <v>30</v>
      </c>
      <c r="G7" s="135">
        <v>29</v>
      </c>
      <c r="H7" s="135">
        <v>30</v>
      </c>
      <c r="I7" s="189">
        <v>32</v>
      </c>
      <c r="J7" s="137" t="s">
        <v>34</v>
      </c>
    </row>
    <row r="8" spans="2:10" s="1" customFormat="1" ht="14.25" x14ac:dyDescent="0.2">
      <c r="B8" s="190" t="s">
        <v>152</v>
      </c>
      <c r="C8" s="59"/>
      <c r="D8" s="30" t="s">
        <v>151</v>
      </c>
      <c r="E8" s="34" t="s">
        <v>34</v>
      </c>
      <c r="F8" s="135">
        <v>57</v>
      </c>
      <c r="G8" s="135">
        <v>50</v>
      </c>
      <c r="H8" s="135">
        <v>53</v>
      </c>
      <c r="I8" s="189">
        <v>54</v>
      </c>
      <c r="J8" s="137" t="s">
        <v>34</v>
      </c>
    </row>
    <row r="9" spans="2:10" s="1" customFormat="1" ht="14.25" x14ac:dyDescent="0.2">
      <c r="B9" s="190" t="s">
        <v>153</v>
      </c>
      <c r="C9" s="59"/>
      <c r="D9" s="30" t="s">
        <v>151</v>
      </c>
      <c r="E9" s="34" t="s">
        <v>34</v>
      </c>
      <c r="F9" s="135">
        <v>10</v>
      </c>
      <c r="G9" s="135">
        <v>17</v>
      </c>
      <c r="H9" s="135">
        <v>6</v>
      </c>
      <c r="I9" s="189">
        <v>6</v>
      </c>
      <c r="J9" s="137" t="s">
        <v>34</v>
      </c>
    </row>
    <row r="10" spans="2:10" s="1" customFormat="1" ht="14.25" x14ac:dyDescent="0.2">
      <c r="B10" s="190" t="s">
        <v>154</v>
      </c>
      <c r="C10" s="59"/>
      <c r="D10" s="30" t="s">
        <v>151</v>
      </c>
      <c r="E10" s="34" t="s">
        <v>34</v>
      </c>
      <c r="F10" s="135">
        <v>3</v>
      </c>
      <c r="G10" s="135">
        <v>4</v>
      </c>
      <c r="H10" s="135">
        <v>9</v>
      </c>
      <c r="I10" s="189">
        <v>6</v>
      </c>
      <c r="J10" s="137" t="s">
        <v>34</v>
      </c>
    </row>
    <row r="11" spans="2:10" s="1" customFormat="1" ht="85.5" x14ac:dyDescent="0.2">
      <c r="B11" s="191" t="s">
        <v>155</v>
      </c>
      <c r="C11" s="192"/>
      <c r="D11" s="30" t="s">
        <v>156</v>
      </c>
      <c r="E11" s="34" t="s">
        <v>34</v>
      </c>
      <c r="F11" s="135">
        <v>40</v>
      </c>
      <c r="G11" s="135">
        <v>70</v>
      </c>
      <c r="H11" s="135">
        <v>100</v>
      </c>
      <c r="I11" s="193">
        <v>30</v>
      </c>
      <c r="J11" s="137" t="s">
        <v>157</v>
      </c>
    </row>
    <row r="12" spans="2:10" s="1" customFormat="1" ht="28.5" x14ac:dyDescent="0.2">
      <c r="B12" s="190" t="s">
        <v>158</v>
      </c>
      <c r="C12" s="192"/>
      <c r="D12" s="30" t="s">
        <v>151</v>
      </c>
      <c r="E12" s="34" t="s">
        <v>34</v>
      </c>
      <c r="F12" s="34" t="s">
        <v>34</v>
      </c>
      <c r="G12" s="34" t="s">
        <v>34</v>
      </c>
      <c r="H12" s="34">
        <v>2</v>
      </c>
      <c r="I12" s="193">
        <v>2</v>
      </c>
      <c r="J12" s="137" t="s">
        <v>159</v>
      </c>
    </row>
    <row r="13" spans="2:10" s="1" customFormat="1" x14ac:dyDescent="0.2">
      <c r="B13" s="194" t="s">
        <v>160</v>
      </c>
      <c r="C13" s="195"/>
      <c r="D13" s="196"/>
      <c r="E13" s="197"/>
      <c r="F13" s="197"/>
      <c r="G13" s="197"/>
      <c r="H13" s="197"/>
      <c r="J13" s="140"/>
    </row>
    <row r="14" spans="2:10" s="1" customFormat="1" ht="14.25" x14ac:dyDescent="0.2">
      <c r="B14" s="198" t="s">
        <v>161</v>
      </c>
      <c r="C14" s="165"/>
      <c r="D14" s="30" t="s">
        <v>151</v>
      </c>
      <c r="E14" s="135">
        <v>28</v>
      </c>
      <c r="F14" s="135">
        <v>22</v>
      </c>
      <c r="G14" s="135">
        <v>20</v>
      </c>
      <c r="H14" s="199">
        <v>24.297705205654253</v>
      </c>
      <c r="I14" s="189">
        <v>22</v>
      </c>
      <c r="J14" s="200" t="s">
        <v>34</v>
      </c>
    </row>
    <row r="15" spans="2:10" s="1" customFormat="1" ht="14.25" x14ac:dyDescent="0.2">
      <c r="B15" s="198" t="s">
        <v>162</v>
      </c>
      <c r="C15" s="165"/>
      <c r="D15" s="30" t="s">
        <v>151</v>
      </c>
      <c r="E15" s="135">
        <v>10</v>
      </c>
      <c r="F15" s="135">
        <v>7</v>
      </c>
      <c r="G15" s="135">
        <v>10</v>
      </c>
      <c r="H15" s="199">
        <v>7.9689774109296829</v>
      </c>
      <c r="I15" s="189">
        <v>7</v>
      </c>
      <c r="J15" s="140" t="s">
        <v>34</v>
      </c>
    </row>
    <row r="16" spans="2:10" s="1" customFormat="1" ht="14.25" x14ac:dyDescent="0.2">
      <c r="B16" s="198" t="s">
        <v>163</v>
      </c>
      <c r="C16" s="165"/>
      <c r="D16" s="30" t="s">
        <v>151</v>
      </c>
      <c r="E16" s="135">
        <v>3</v>
      </c>
      <c r="F16" s="135">
        <v>2</v>
      </c>
      <c r="G16" s="135">
        <v>2</v>
      </c>
      <c r="H16" s="199">
        <v>2.1911198835656047</v>
      </c>
      <c r="I16" s="189">
        <v>3</v>
      </c>
      <c r="J16" s="140" t="s">
        <v>34</v>
      </c>
    </row>
    <row r="17" spans="1:10" s="1" customFormat="1" ht="14.25" x14ac:dyDescent="0.2">
      <c r="B17" s="198" t="s">
        <v>164</v>
      </c>
      <c r="C17" s="165"/>
      <c r="D17" s="30" t="s">
        <v>151</v>
      </c>
      <c r="E17" s="135">
        <v>6</v>
      </c>
      <c r="F17" s="135">
        <v>6</v>
      </c>
      <c r="G17" s="135">
        <v>6</v>
      </c>
      <c r="H17" s="199">
        <v>6.2224614709811217</v>
      </c>
      <c r="I17" s="189">
        <v>6</v>
      </c>
      <c r="J17" s="140" t="s">
        <v>34</v>
      </c>
    </row>
    <row r="18" spans="1:10" s="1" customFormat="1" ht="14.25" x14ac:dyDescent="0.2">
      <c r="B18" s="198" t="s">
        <v>165</v>
      </c>
      <c r="C18" s="165"/>
      <c r="D18" s="30" t="s">
        <v>151</v>
      </c>
      <c r="E18" s="135">
        <v>13</v>
      </c>
      <c r="F18" s="135">
        <v>9</v>
      </c>
      <c r="G18" s="135">
        <v>12</v>
      </c>
      <c r="H18" s="199">
        <v>10.453177024144189</v>
      </c>
      <c r="I18" s="189">
        <v>12</v>
      </c>
      <c r="J18" s="140" t="s">
        <v>34</v>
      </c>
    </row>
    <row r="19" spans="1:10" s="1" customFormat="1" ht="14.25" x14ac:dyDescent="0.2">
      <c r="B19" s="198" t="s">
        <v>166</v>
      </c>
      <c r="C19" s="165"/>
      <c r="D19" s="30" t="s">
        <v>151</v>
      </c>
      <c r="E19" s="135">
        <v>33</v>
      </c>
      <c r="F19" s="135">
        <v>48</v>
      </c>
      <c r="G19" s="135">
        <v>47</v>
      </c>
      <c r="H19" s="199">
        <v>44.930916920868484</v>
      </c>
      <c r="I19" s="189">
        <v>47</v>
      </c>
      <c r="J19" s="140" t="s">
        <v>34</v>
      </c>
    </row>
    <row r="20" spans="1:10" s="1" customFormat="1" ht="14.25" x14ac:dyDescent="0.2">
      <c r="B20" s="198" t="s">
        <v>167</v>
      </c>
      <c r="C20" s="165"/>
      <c r="D20" s="30" t="s">
        <v>151</v>
      </c>
      <c r="E20" s="135">
        <v>7</v>
      </c>
      <c r="F20" s="135">
        <v>6</v>
      </c>
      <c r="G20" s="135">
        <v>4</v>
      </c>
      <c r="H20" s="199">
        <v>3.9356420838566906</v>
      </c>
      <c r="I20" s="189">
        <v>3</v>
      </c>
      <c r="J20" s="140" t="s">
        <v>34</v>
      </c>
    </row>
    <row r="21" spans="1:10" x14ac:dyDescent="0.25">
      <c r="B21" s="194" t="s">
        <v>168</v>
      </c>
      <c r="C21" s="195"/>
      <c r="D21" s="109"/>
      <c r="E21" s="201"/>
      <c r="F21" s="201"/>
      <c r="G21" s="201"/>
      <c r="H21" s="201"/>
      <c r="J21" s="202"/>
    </row>
    <row r="22" spans="1:10" s="1" customFormat="1" ht="14.25" x14ac:dyDescent="0.2">
      <c r="B22" s="198" t="s">
        <v>169</v>
      </c>
      <c r="C22" s="165"/>
      <c r="D22" s="30" t="s">
        <v>170</v>
      </c>
      <c r="E22" s="135">
        <v>209</v>
      </c>
      <c r="F22" s="135">
        <v>209</v>
      </c>
      <c r="G22" s="135">
        <v>223</v>
      </c>
      <c r="H22" s="135">
        <v>241</v>
      </c>
      <c r="I22" s="172">
        <v>292</v>
      </c>
      <c r="J22" s="137" t="s">
        <v>34</v>
      </c>
    </row>
    <row r="23" spans="1:10" ht="28.5" x14ac:dyDescent="0.25">
      <c r="A23" s="1"/>
      <c r="B23" s="203" t="s">
        <v>171</v>
      </c>
      <c r="C23" s="153"/>
      <c r="D23" s="30" t="s">
        <v>170</v>
      </c>
      <c r="E23" s="135">
        <v>134</v>
      </c>
      <c r="F23" s="135">
        <v>132</v>
      </c>
      <c r="G23" s="135">
        <v>140</v>
      </c>
      <c r="H23" s="135">
        <v>157</v>
      </c>
      <c r="I23" s="172">
        <v>211</v>
      </c>
      <c r="J23" s="137" t="s">
        <v>172</v>
      </c>
    </row>
    <row r="24" spans="1:10" ht="28.5" x14ac:dyDescent="0.25">
      <c r="A24" s="1"/>
      <c r="B24" s="203" t="s">
        <v>173</v>
      </c>
      <c r="C24" s="153"/>
      <c r="D24" s="30" t="s">
        <v>170</v>
      </c>
      <c r="E24" s="135">
        <v>75</v>
      </c>
      <c r="F24" s="135">
        <v>77</v>
      </c>
      <c r="G24" s="135">
        <v>83</v>
      </c>
      <c r="H24" s="135">
        <v>84</v>
      </c>
      <c r="I24" s="172">
        <v>81</v>
      </c>
      <c r="J24" s="137" t="s">
        <v>172</v>
      </c>
    </row>
    <row r="25" spans="1:10" s="1" customFormat="1" ht="14.25" x14ac:dyDescent="0.2">
      <c r="B25" s="198" t="s">
        <v>174</v>
      </c>
      <c r="C25" s="165"/>
      <c r="D25" s="30" t="s">
        <v>170</v>
      </c>
      <c r="E25" s="34" t="s">
        <v>175</v>
      </c>
      <c r="F25" s="34" t="s">
        <v>176</v>
      </c>
      <c r="G25" s="34" t="s">
        <v>177</v>
      </c>
      <c r="H25" s="34" t="s">
        <v>177</v>
      </c>
      <c r="I25" s="172" t="s">
        <v>178</v>
      </c>
      <c r="J25" s="137" t="s">
        <v>34</v>
      </c>
    </row>
    <row r="26" spans="1:10" s="1" customFormat="1" ht="14.25" x14ac:dyDescent="0.2">
      <c r="B26" s="198" t="s">
        <v>179</v>
      </c>
      <c r="C26" s="165"/>
      <c r="D26" s="30" t="s">
        <v>170</v>
      </c>
      <c r="E26" s="34" t="s">
        <v>180</v>
      </c>
      <c r="F26" s="34" t="s">
        <v>181</v>
      </c>
      <c r="G26" s="34" t="s">
        <v>182</v>
      </c>
      <c r="H26" s="34" t="s">
        <v>183</v>
      </c>
      <c r="I26" s="172" t="s">
        <v>181</v>
      </c>
      <c r="J26" s="137" t="s">
        <v>34</v>
      </c>
    </row>
    <row r="27" spans="1:10" s="1" customFormat="1" ht="14.25" x14ac:dyDescent="0.2">
      <c r="B27" s="203" t="s">
        <v>184</v>
      </c>
      <c r="C27" s="153"/>
      <c r="D27" s="30" t="s">
        <v>170</v>
      </c>
      <c r="E27" s="135">
        <v>35</v>
      </c>
      <c r="F27" s="135">
        <v>54</v>
      </c>
      <c r="G27" s="135">
        <v>21</v>
      </c>
      <c r="H27" s="135">
        <v>49</v>
      </c>
      <c r="I27" s="172">
        <v>43</v>
      </c>
      <c r="J27" s="137" t="s">
        <v>34</v>
      </c>
    </row>
    <row r="28" spans="1:10" s="1" customFormat="1" ht="14.25" x14ac:dyDescent="0.2">
      <c r="B28" s="198" t="s">
        <v>185</v>
      </c>
      <c r="C28" s="165"/>
      <c r="D28" s="30" t="s">
        <v>186</v>
      </c>
      <c r="E28" s="135">
        <v>108</v>
      </c>
      <c r="F28" s="135">
        <v>95</v>
      </c>
      <c r="G28" s="135">
        <v>102</v>
      </c>
      <c r="H28" s="135">
        <v>99</v>
      </c>
      <c r="I28" s="172">
        <v>104</v>
      </c>
      <c r="J28" s="137" t="s">
        <v>34</v>
      </c>
    </row>
    <row r="29" spans="1:10" s="1" customFormat="1" ht="14.25" x14ac:dyDescent="0.2">
      <c r="B29" s="203" t="s">
        <v>187</v>
      </c>
      <c r="C29" s="153"/>
      <c r="D29" s="30" t="s">
        <v>151</v>
      </c>
      <c r="E29" s="135">
        <v>1.8</v>
      </c>
      <c r="F29" s="97">
        <f>F28/6101*100</f>
        <v>1.5571217833142108</v>
      </c>
      <c r="G29" s="97">
        <f>G28/8088*100</f>
        <v>1.2611275964391691</v>
      </c>
      <c r="H29" s="97">
        <v>1.5</v>
      </c>
      <c r="I29" s="172">
        <v>1.6</v>
      </c>
      <c r="J29" s="137" t="s">
        <v>34</v>
      </c>
    </row>
    <row r="30" spans="1:10" s="1" customFormat="1" ht="14.25" x14ac:dyDescent="0.2">
      <c r="B30" s="187" t="s">
        <v>188</v>
      </c>
      <c r="C30" s="188"/>
      <c r="D30" s="30" t="s">
        <v>170</v>
      </c>
      <c r="E30" s="135">
        <v>517</v>
      </c>
      <c r="F30" s="135">
        <v>456</v>
      </c>
      <c r="G30" s="135">
        <v>490</v>
      </c>
      <c r="H30" s="135">
        <v>472</v>
      </c>
      <c r="I30" s="172">
        <v>421</v>
      </c>
      <c r="J30" s="137" t="s">
        <v>34</v>
      </c>
    </row>
    <row r="31" spans="1:10" ht="29.25" thickBot="1" x14ac:dyDescent="0.3">
      <c r="A31" s="1"/>
      <c r="B31" s="204" t="s">
        <v>189</v>
      </c>
      <c r="C31" s="72"/>
      <c r="D31" s="46" t="s">
        <v>190</v>
      </c>
      <c r="E31" s="205">
        <v>3.6</v>
      </c>
      <c r="F31" s="206">
        <v>3.5209636321519571</v>
      </c>
      <c r="G31" s="206">
        <v>3.7330489105591953</v>
      </c>
      <c r="H31" s="206">
        <v>3.7</v>
      </c>
      <c r="I31" s="207">
        <v>3.4</v>
      </c>
      <c r="J31" s="208" t="s">
        <v>34</v>
      </c>
    </row>
    <row r="32" spans="1:10" ht="14.25" customHeight="1" x14ac:dyDescent="0.25">
      <c r="B32" s="209" t="s">
        <v>191</v>
      </c>
      <c r="C32" s="209"/>
      <c r="H32" s="160"/>
      <c r="I32" s="160"/>
    </row>
    <row r="33" spans="2:10" ht="14.25" customHeight="1" x14ac:dyDescent="0.25"/>
    <row r="34" spans="2:10" ht="15.75" thickBot="1" x14ac:dyDescent="0.3"/>
    <row r="35" spans="2:10" ht="30.75" thickBot="1" x14ac:dyDescent="0.3">
      <c r="B35" s="605" t="s">
        <v>192</v>
      </c>
      <c r="C35" s="606"/>
      <c r="D35" s="182" t="s">
        <v>23</v>
      </c>
      <c r="E35" s="607" t="s">
        <v>146</v>
      </c>
      <c r="F35" s="607"/>
      <c r="G35" s="607"/>
      <c r="H35" s="607"/>
      <c r="I35" s="607"/>
      <c r="J35" s="608"/>
    </row>
    <row r="36" spans="2:10" ht="15.75" thickBot="1" x14ac:dyDescent="0.3">
      <c r="B36" s="183"/>
      <c r="C36" s="184" t="s">
        <v>25</v>
      </c>
      <c r="D36" s="210" t="s">
        <v>26</v>
      </c>
      <c r="E36" s="211">
        <v>2020</v>
      </c>
      <c r="F36" s="211">
        <v>2021</v>
      </c>
      <c r="G36" s="211">
        <v>2022</v>
      </c>
      <c r="H36" s="211">
        <v>2023</v>
      </c>
      <c r="I36" s="211">
        <v>2024</v>
      </c>
      <c r="J36" s="212" t="s">
        <v>28</v>
      </c>
    </row>
    <row r="37" spans="2:10" x14ac:dyDescent="0.25">
      <c r="B37" s="187" t="s">
        <v>193</v>
      </c>
      <c r="C37" s="188"/>
      <c r="D37" s="213" t="s">
        <v>194</v>
      </c>
      <c r="E37" s="214" t="s">
        <v>34</v>
      </c>
      <c r="F37" s="215">
        <v>0.22</v>
      </c>
      <c r="G37" s="215">
        <v>0.08</v>
      </c>
      <c r="H37" s="215">
        <v>8.2000000000000003E-2</v>
      </c>
      <c r="I37" s="216">
        <v>0.08</v>
      </c>
      <c r="J37" s="217" t="s">
        <v>34</v>
      </c>
    </row>
    <row r="38" spans="2:10" x14ac:dyDescent="0.25">
      <c r="B38" s="218" t="s">
        <v>195</v>
      </c>
      <c r="C38" s="219"/>
      <c r="D38" s="220" t="s">
        <v>194</v>
      </c>
      <c r="E38" s="221" t="s">
        <v>34</v>
      </c>
      <c r="F38" s="222">
        <v>0.04</v>
      </c>
      <c r="G38" s="222">
        <v>0.05</v>
      </c>
      <c r="H38" s="223">
        <v>0.127</v>
      </c>
      <c r="I38" s="224">
        <v>0.09</v>
      </c>
      <c r="J38" s="225" t="s">
        <v>34</v>
      </c>
    </row>
    <row r="39" spans="2:10" x14ac:dyDescent="0.25">
      <c r="B39" s="218" t="s">
        <v>196</v>
      </c>
      <c r="C39" s="219"/>
      <c r="D39" s="226" t="s">
        <v>194</v>
      </c>
      <c r="E39" s="221" t="s">
        <v>34</v>
      </c>
      <c r="F39" s="222">
        <v>0.15</v>
      </c>
      <c r="G39" s="222">
        <v>0.08</v>
      </c>
      <c r="H39" s="223">
        <v>9.7000000000000003E-2</v>
      </c>
      <c r="I39" s="224">
        <v>0.1</v>
      </c>
      <c r="J39" s="227" t="s">
        <v>34</v>
      </c>
    </row>
    <row r="40" spans="2:10" x14ac:dyDescent="0.25">
      <c r="B40" s="218" t="s">
        <v>197</v>
      </c>
      <c r="C40" s="219"/>
      <c r="D40" s="226" t="s">
        <v>194</v>
      </c>
      <c r="E40" s="221" t="s">
        <v>34</v>
      </c>
      <c r="F40" s="228" t="s">
        <v>34</v>
      </c>
      <c r="G40" s="228" t="s">
        <v>198</v>
      </c>
      <c r="H40" s="229">
        <v>2.3E-2</v>
      </c>
      <c r="I40" s="224">
        <v>0</v>
      </c>
      <c r="J40" s="225" t="s">
        <v>34</v>
      </c>
    </row>
    <row r="41" spans="2:10" x14ac:dyDescent="0.25">
      <c r="B41" s="218" t="s">
        <v>199</v>
      </c>
      <c r="C41" s="219"/>
      <c r="D41" s="226" t="s">
        <v>194</v>
      </c>
      <c r="E41" s="221" t="s">
        <v>34</v>
      </c>
      <c r="F41" s="228" t="s">
        <v>34</v>
      </c>
      <c r="G41" s="228">
        <v>0.01</v>
      </c>
      <c r="H41" s="230">
        <v>0.01</v>
      </c>
      <c r="I41" s="231">
        <v>0</v>
      </c>
      <c r="J41" s="232" t="s">
        <v>34</v>
      </c>
    </row>
    <row r="42" spans="2:10" ht="15.75" thickBot="1" x14ac:dyDescent="0.3">
      <c r="B42" s="233" t="s">
        <v>200</v>
      </c>
      <c r="C42" s="234"/>
      <c r="D42" s="235" t="s">
        <v>194</v>
      </c>
      <c r="E42" s="236" t="s">
        <v>34</v>
      </c>
      <c r="F42" s="237" t="s">
        <v>34</v>
      </c>
      <c r="G42" s="237" t="s">
        <v>198</v>
      </c>
      <c r="H42" s="237">
        <v>2.7E-2</v>
      </c>
      <c r="I42" s="238">
        <v>0</v>
      </c>
      <c r="J42" s="239" t="s">
        <v>34</v>
      </c>
    </row>
    <row r="43" spans="2:10" x14ac:dyDescent="0.25"/>
    <row r="44" spans="2:10" x14ac:dyDescent="0.25"/>
    <row r="45" spans="2:10" x14ac:dyDescent="0.25"/>
  </sheetData>
  <mergeCells count="5">
    <mergeCell ref="B3:C3"/>
    <mergeCell ref="E3:J3"/>
    <mergeCell ref="D5:J5"/>
    <mergeCell ref="B35:C35"/>
    <mergeCell ref="E35:J35"/>
  </mergeCells>
  <hyperlinks>
    <hyperlink ref="E3:J3" r:id="rId1" display="Sustainable Product Portfolio" xr:uid="{D1260D96-D2FD-4334-8205-DB017BADA9D9}"/>
    <hyperlink ref="E35:J35" r:id="rId2" display="Sustainable Product Portfolio" xr:uid="{2B67EB33-9439-415B-9CC6-67F071C19B8B}"/>
  </hyperlinks>
  <pageMargins left="0.7" right="0.7" top="0.78740157499999996" bottom="0.78740157499999996" header="0.3" footer="0.3"/>
  <pageSetup paperSize="9" scale="54" orientation="landscape" r:id="rId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381892-4FEB-4946-BAFF-FCAEA9BD73E5}">
  <sheetPr>
    <tabColor rgb="FFFF0000"/>
  </sheetPr>
  <dimension ref="A1:K110"/>
  <sheetViews>
    <sheetView zoomScaleNormal="100" zoomScaleSheetLayoutView="49" zoomScalePageLayoutView="56" workbookViewId="0">
      <selection activeCell="B1" sqref="B1"/>
    </sheetView>
  </sheetViews>
  <sheetFormatPr baseColWidth="10" defaultColWidth="0" defaultRowHeight="15" zeroHeight="1" x14ac:dyDescent="0.25"/>
  <cols>
    <col min="1" max="1" width="5.85546875" style="181" customWidth="1"/>
    <col min="2" max="2" width="72.5703125" style="181" customWidth="1"/>
    <col min="3" max="3" width="5.5703125" style="286" bestFit="1" customWidth="1"/>
    <col min="4" max="8" width="15.85546875" style="181" customWidth="1"/>
    <col min="9" max="9" width="15.85546875" style="241" customWidth="1"/>
    <col min="10" max="10" width="23.85546875" style="181" customWidth="1"/>
    <col min="11" max="11" width="5.85546875" style="181" customWidth="1"/>
    <col min="12" max="16384" width="11.42578125" style="181" hidden="1"/>
  </cols>
  <sheetData>
    <row r="1" spans="2:10" ht="49.5" customHeight="1" x14ac:dyDescent="0.25">
      <c r="B1" s="15"/>
      <c r="C1" s="240"/>
    </row>
    <row r="2" spans="2:10" ht="45" customHeight="1" thickBot="1" x14ac:dyDescent="0.3">
      <c r="B2" s="2" t="s">
        <v>201</v>
      </c>
      <c r="C2" s="242"/>
    </row>
    <row r="3" spans="2:10" s="14" customFormat="1" ht="30.75" customHeight="1" thickBot="1" x14ac:dyDescent="0.3">
      <c r="B3" s="605" t="s">
        <v>202</v>
      </c>
      <c r="C3" s="606"/>
      <c r="D3" s="182" t="s">
        <v>23</v>
      </c>
      <c r="E3" s="607" t="s">
        <v>203</v>
      </c>
      <c r="F3" s="607"/>
      <c r="G3" s="607"/>
      <c r="H3" s="607"/>
      <c r="I3" s="607"/>
      <c r="J3" s="608"/>
    </row>
    <row r="4" spans="2:10" s="14" customFormat="1" ht="20.100000000000001" customHeight="1" thickBot="1" x14ac:dyDescent="0.3">
      <c r="B4" s="126"/>
      <c r="C4" s="243" t="s">
        <v>25</v>
      </c>
      <c r="D4" s="210" t="s">
        <v>26</v>
      </c>
      <c r="E4" s="211">
        <v>2020</v>
      </c>
      <c r="F4" s="211">
        <v>2021</v>
      </c>
      <c r="G4" s="211">
        <v>2022</v>
      </c>
      <c r="H4" s="211">
        <v>2023</v>
      </c>
      <c r="I4" s="211">
        <v>2024</v>
      </c>
      <c r="J4" s="212" t="s">
        <v>28</v>
      </c>
    </row>
    <row r="5" spans="2:10" s="14" customFormat="1" ht="57" x14ac:dyDescent="0.2">
      <c r="B5" s="244" t="s">
        <v>204</v>
      </c>
      <c r="C5" s="245"/>
      <c r="D5" s="25" t="s">
        <v>205</v>
      </c>
      <c r="E5" s="246">
        <v>98</v>
      </c>
      <c r="F5" s="246">
        <v>97</v>
      </c>
      <c r="G5" s="246">
        <v>97</v>
      </c>
      <c r="H5" s="246">
        <v>96</v>
      </c>
      <c r="I5" s="247">
        <v>97</v>
      </c>
      <c r="J5" s="27" t="s">
        <v>206</v>
      </c>
    </row>
    <row r="6" spans="2:10" s="14" customFormat="1" ht="57" x14ac:dyDescent="0.2">
      <c r="B6" s="248" t="s">
        <v>207</v>
      </c>
      <c r="C6" s="245"/>
      <c r="D6" s="30" t="s">
        <v>205</v>
      </c>
      <c r="E6" s="135">
        <v>98</v>
      </c>
      <c r="F6" s="135">
        <v>98</v>
      </c>
      <c r="G6" s="135">
        <v>98</v>
      </c>
      <c r="H6" s="135">
        <v>96</v>
      </c>
      <c r="I6" s="193">
        <v>96</v>
      </c>
      <c r="J6" s="249" t="s">
        <v>206</v>
      </c>
    </row>
    <row r="7" spans="2:10" s="14" customFormat="1" thickBot="1" x14ac:dyDescent="0.25">
      <c r="B7" s="250" t="s">
        <v>208</v>
      </c>
      <c r="C7" s="251"/>
      <c r="D7" s="46" t="s">
        <v>170</v>
      </c>
      <c r="E7" s="205">
        <v>39</v>
      </c>
      <c r="F7" s="205">
        <v>38</v>
      </c>
      <c r="G7" s="205">
        <v>35</v>
      </c>
      <c r="H7" s="205">
        <v>28</v>
      </c>
      <c r="I7" s="252">
        <v>31</v>
      </c>
      <c r="J7" s="253" t="s">
        <v>34</v>
      </c>
    </row>
    <row r="8" spans="2:10" s="14" customFormat="1" thickBot="1" x14ac:dyDescent="0.25">
      <c r="B8" s="122"/>
      <c r="C8" s="254"/>
      <c r="D8" s="83"/>
      <c r="E8" s="160"/>
      <c r="F8" s="160"/>
      <c r="G8" s="160"/>
      <c r="H8" s="160"/>
      <c r="I8" s="160"/>
      <c r="J8" s="160"/>
    </row>
    <row r="9" spans="2:10" s="14" customFormat="1" ht="30.75" customHeight="1" thickBot="1" x14ac:dyDescent="0.3">
      <c r="B9" s="605" t="s">
        <v>209</v>
      </c>
      <c r="C9" s="606"/>
      <c r="D9" s="182" t="s">
        <v>23</v>
      </c>
      <c r="E9" s="607" t="s">
        <v>210</v>
      </c>
      <c r="F9" s="607"/>
      <c r="G9" s="607"/>
      <c r="H9" s="607"/>
      <c r="I9" s="607"/>
      <c r="J9" s="608"/>
    </row>
    <row r="10" spans="2:10" s="14" customFormat="1" ht="20.100000000000001" customHeight="1" thickBot="1" x14ac:dyDescent="0.3">
      <c r="B10" s="126"/>
      <c r="C10" s="243" t="s">
        <v>25</v>
      </c>
      <c r="D10" s="210" t="s">
        <v>26</v>
      </c>
      <c r="E10" s="211">
        <v>2020</v>
      </c>
      <c r="F10" s="211">
        <v>2021</v>
      </c>
      <c r="G10" s="211">
        <v>2022</v>
      </c>
      <c r="H10" s="211">
        <v>2023</v>
      </c>
      <c r="I10" s="211" t="s">
        <v>211</v>
      </c>
      <c r="J10" s="212" t="s">
        <v>28</v>
      </c>
    </row>
    <row r="11" spans="2:10" s="14" customFormat="1" ht="14.25" customHeight="1" x14ac:dyDescent="0.2">
      <c r="B11" s="96" t="s">
        <v>212</v>
      </c>
      <c r="C11" s="255" t="s">
        <v>30</v>
      </c>
      <c r="D11" s="25" t="s">
        <v>129</v>
      </c>
      <c r="E11" s="256">
        <v>4.0000000000000001E-3</v>
      </c>
      <c r="F11" s="256">
        <v>4.0000000000000001E-3</v>
      </c>
      <c r="G11" s="256">
        <v>4.0000000000000001E-3</v>
      </c>
      <c r="H11" s="256">
        <v>3.0000000000000001E-3</v>
      </c>
      <c r="I11" s="257" t="s">
        <v>213</v>
      </c>
      <c r="J11" s="258" t="s">
        <v>34</v>
      </c>
    </row>
    <row r="12" spans="2:10" s="14" customFormat="1" ht="14.25" customHeight="1" x14ac:dyDescent="0.2">
      <c r="B12" s="96" t="s">
        <v>214</v>
      </c>
      <c r="C12" s="255" t="s">
        <v>30</v>
      </c>
      <c r="D12" s="30" t="s">
        <v>129</v>
      </c>
      <c r="E12" s="135">
        <v>2.1</v>
      </c>
      <c r="F12" s="135">
        <v>1.4</v>
      </c>
      <c r="G12" s="135">
        <v>0.9</v>
      </c>
      <c r="H12" s="135">
        <v>0.8</v>
      </c>
      <c r="I12" s="172" t="s">
        <v>215</v>
      </c>
      <c r="J12" s="137" t="s">
        <v>34</v>
      </c>
    </row>
    <row r="13" spans="2:10" s="14" customFormat="1" ht="14.25" customHeight="1" x14ac:dyDescent="0.2">
      <c r="B13" s="96" t="s">
        <v>216</v>
      </c>
      <c r="C13" s="255" t="s">
        <v>30</v>
      </c>
      <c r="D13" s="30" t="s">
        <v>129</v>
      </c>
      <c r="E13" s="135">
        <v>0.9</v>
      </c>
      <c r="F13" s="135">
        <v>0.9</v>
      </c>
      <c r="G13" s="135">
        <v>0.4</v>
      </c>
      <c r="H13" s="135">
        <v>0.3</v>
      </c>
      <c r="I13" s="172">
        <v>0.3</v>
      </c>
      <c r="J13" s="137" t="s">
        <v>34</v>
      </c>
    </row>
    <row r="14" spans="2:10" s="14" customFormat="1" ht="14.25" customHeight="1" x14ac:dyDescent="0.2">
      <c r="B14" s="259" t="s">
        <v>217</v>
      </c>
      <c r="C14" s="255" t="s">
        <v>30</v>
      </c>
      <c r="D14" s="30" t="s">
        <v>129</v>
      </c>
      <c r="E14" s="135">
        <v>2.1</v>
      </c>
      <c r="F14" s="135">
        <v>3.2</v>
      </c>
      <c r="G14" s="135">
        <v>2.6</v>
      </c>
      <c r="H14" s="135">
        <v>2.5</v>
      </c>
      <c r="I14" s="172" t="s">
        <v>218</v>
      </c>
      <c r="J14" s="137" t="s">
        <v>34</v>
      </c>
    </row>
    <row r="15" spans="2:10" s="14" customFormat="1" ht="14.25" customHeight="1" x14ac:dyDescent="0.2">
      <c r="B15" s="259" t="s">
        <v>219</v>
      </c>
      <c r="C15" s="255" t="s">
        <v>30</v>
      </c>
      <c r="D15" s="30" t="s">
        <v>129</v>
      </c>
      <c r="E15" s="260">
        <v>2.1000000000000001E-2</v>
      </c>
      <c r="F15" s="260">
        <v>0.03</v>
      </c>
      <c r="G15" s="260">
        <v>0.01</v>
      </c>
      <c r="H15" s="260">
        <v>0.01</v>
      </c>
      <c r="I15" s="172">
        <v>2.1999999999999999E-2</v>
      </c>
      <c r="J15" s="137" t="s">
        <v>34</v>
      </c>
    </row>
    <row r="16" spans="2:10" s="14" customFormat="1" ht="14.25" customHeight="1" thickBot="1" x14ac:dyDescent="0.25">
      <c r="B16" s="118" t="s">
        <v>220</v>
      </c>
      <c r="C16" s="255" t="s">
        <v>30</v>
      </c>
      <c r="D16" s="46" t="s">
        <v>129</v>
      </c>
      <c r="E16" s="205">
        <v>1.2</v>
      </c>
      <c r="F16" s="205">
        <v>0.8</v>
      </c>
      <c r="G16" s="205">
        <v>0.6</v>
      </c>
      <c r="H16" s="205">
        <v>0.5</v>
      </c>
      <c r="I16" s="207">
        <v>0.6</v>
      </c>
      <c r="J16" s="261" t="s">
        <v>221</v>
      </c>
    </row>
    <row r="17" spans="2:10" s="14" customFormat="1" ht="14.25" customHeight="1" x14ac:dyDescent="0.2">
      <c r="B17" s="262"/>
      <c r="C17" s="263"/>
      <c r="D17" s="83"/>
      <c r="E17" s="160"/>
      <c r="F17" s="160"/>
      <c r="G17" s="160"/>
      <c r="H17" s="160"/>
      <c r="I17" s="264"/>
      <c r="J17" s="265"/>
    </row>
    <row r="18" spans="2:10" s="14" customFormat="1" ht="14.1" customHeight="1" x14ac:dyDescent="0.25">
      <c r="B18" s="178" t="s">
        <v>141</v>
      </c>
      <c r="C18" s="178"/>
      <c r="D18" s="178"/>
      <c r="E18" s="178"/>
      <c r="F18" s="160"/>
      <c r="G18" s="180"/>
      <c r="H18" s="160"/>
      <c r="I18" s="160"/>
      <c r="J18" s="83"/>
    </row>
    <row r="19" spans="2:10" x14ac:dyDescent="0.25">
      <c r="B19" s="178" t="s">
        <v>142</v>
      </c>
      <c r="C19" s="178"/>
      <c r="D19" s="178"/>
      <c r="E19" s="178"/>
    </row>
    <row r="20" spans="2:10" ht="15.75" thickBot="1" x14ac:dyDescent="0.3">
      <c r="B20" s="178"/>
      <c r="C20" s="178"/>
      <c r="D20" s="178"/>
      <c r="E20" s="178"/>
    </row>
    <row r="21" spans="2:10" s="14" customFormat="1" ht="30" customHeight="1" thickBot="1" x14ac:dyDescent="0.3">
      <c r="B21" s="605" t="s">
        <v>222</v>
      </c>
      <c r="C21" s="619"/>
      <c r="D21" s="182" t="s">
        <v>23</v>
      </c>
      <c r="E21" s="607" t="s">
        <v>223</v>
      </c>
      <c r="F21" s="607"/>
      <c r="G21" s="607"/>
      <c r="H21" s="607"/>
      <c r="I21" s="607"/>
      <c r="J21" s="608"/>
    </row>
    <row r="22" spans="2:10" s="14" customFormat="1" ht="20.100000000000001" customHeight="1" thickBot="1" x14ac:dyDescent="0.3">
      <c r="B22" s="126"/>
      <c r="C22" s="267" t="s">
        <v>25</v>
      </c>
      <c r="D22" s="127" t="s">
        <v>26</v>
      </c>
      <c r="E22" s="128">
        <v>2020</v>
      </c>
      <c r="F22" s="128">
        <v>2021</v>
      </c>
      <c r="G22" s="128">
        <v>2022</v>
      </c>
      <c r="H22" s="128">
        <v>2023</v>
      </c>
      <c r="I22" s="128">
        <v>2024</v>
      </c>
      <c r="J22" s="129" t="s">
        <v>28</v>
      </c>
    </row>
    <row r="23" spans="2:10" s="14" customFormat="1" x14ac:dyDescent="0.25">
      <c r="B23" s="579" t="s">
        <v>224</v>
      </c>
      <c r="C23" s="580"/>
      <c r="D23" s="581" t="s">
        <v>129</v>
      </c>
      <c r="E23" s="582">
        <v>1412.2</v>
      </c>
      <c r="F23" s="582">
        <v>1346.3</v>
      </c>
      <c r="G23" s="582">
        <v>707.5</v>
      </c>
      <c r="H23" s="582">
        <v>650</v>
      </c>
      <c r="I23" s="583">
        <v>722.9</v>
      </c>
      <c r="J23" s="584"/>
    </row>
    <row r="24" spans="2:10" s="14" customFormat="1" ht="14.25" x14ac:dyDescent="0.2">
      <c r="B24" s="567" t="s">
        <v>226</v>
      </c>
      <c r="C24" s="574" t="s">
        <v>30</v>
      </c>
      <c r="D24" s="564" t="s">
        <v>129</v>
      </c>
      <c r="E24" s="559">
        <v>207.6</v>
      </c>
      <c r="F24" s="559">
        <f>F25+F29+F30+F31</f>
        <v>212.29999999999998</v>
      </c>
      <c r="G24" s="559">
        <f>G25+G29+G30+G31</f>
        <v>200</v>
      </c>
      <c r="H24" s="559">
        <f>H25+H29+H30+H31</f>
        <v>167.10000000000002</v>
      </c>
      <c r="I24" s="559">
        <f>I25+I29+I30+I31</f>
        <v>167.1</v>
      </c>
      <c r="J24" s="563" t="s">
        <v>34</v>
      </c>
    </row>
    <row r="25" spans="2:10" s="14" customFormat="1" ht="14.25" x14ac:dyDescent="0.2">
      <c r="B25" s="568" t="s">
        <v>227</v>
      </c>
      <c r="C25" s="574" t="s">
        <v>30</v>
      </c>
      <c r="D25" s="564" t="s">
        <v>129</v>
      </c>
      <c r="E25" s="559">
        <v>47.9</v>
      </c>
      <c r="F25" s="559">
        <v>60.5</v>
      </c>
      <c r="G25" s="559">
        <v>59.1</v>
      </c>
      <c r="H25" s="559">
        <v>53.1</v>
      </c>
      <c r="I25" s="560">
        <v>40.700000000000003</v>
      </c>
      <c r="J25" s="563" t="s">
        <v>34</v>
      </c>
    </row>
    <row r="26" spans="2:10" s="14" customFormat="1" ht="14.25" x14ac:dyDescent="0.2">
      <c r="B26" s="569" t="s">
        <v>228</v>
      </c>
      <c r="C26" s="574" t="s">
        <v>30</v>
      </c>
      <c r="D26" s="564" t="s">
        <v>129</v>
      </c>
      <c r="E26" s="559"/>
      <c r="F26" s="559"/>
      <c r="G26" s="559"/>
      <c r="H26" s="559"/>
      <c r="I26" s="561">
        <v>19</v>
      </c>
      <c r="J26" s="563"/>
    </row>
    <row r="27" spans="2:10" s="14" customFormat="1" ht="14.25" x14ac:dyDescent="0.2">
      <c r="B27" s="569" t="s">
        <v>229</v>
      </c>
      <c r="C27" s="574" t="s">
        <v>30</v>
      </c>
      <c r="D27" s="564" t="s">
        <v>129</v>
      </c>
      <c r="E27" s="559"/>
      <c r="F27" s="559"/>
      <c r="G27" s="559"/>
      <c r="H27" s="559"/>
      <c r="I27" s="560">
        <v>21.7</v>
      </c>
      <c r="J27" s="563"/>
    </row>
    <row r="28" spans="2:10" s="14" customFormat="1" ht="14.25" x14ac:dyDescent="0.2">
      <c r="B28" s="570" t="s">
        <v>230</v>
      </c>
      <c r="C28" s="574" t="s">
        <v>30</v>
      </c>
      <c r="D28" s="564" t="s">
        <v>71</v>
      </c>
      <c r="E28" s="562">
        <v>23.073217726396916</v>
      </c>
      <c r="F28" s="562">
        <f>F25/F24*100</f>
        <v>28.497409326424872</v>
      </c>
      <c r="G28" s="562">
        <f>G25/G24*100</f>
        <v>29.549999999999997</v>
      </c>
      <c r="H28" s="562">
        <f>H25/H24*100</f>
        <v>31.777378815080787</v>
      </c>
      <c r="I28" s="562">
        <f>I25/I24*100</f>
        <v>24.356672651107125</v>
      </c>
      <c r="J28" s="563" t="s">
        <v>34</v>
      </c>
    </row>
    <row r="29" spans="2:10" s="14" customFormat="1" ht="14.25" x14ac:dyDescent="0.2">
      <c r="B29" s="568" t="s">
        <v>231</v>
      </c>
      <c r="C29" s="574" t="s">
        <v>30</v>
      </c>
      <c r="D29" s="564" t="s">
        <v>129</v>
      </c>
      <c r="E29" s="559">
        <v>77.099999999999994</v>
      </c>
      <c r="F29" s="559">
        <v>70.7</v>
      </c>
      <c r="G29" s="559">
        <v>68.3</v>
      </c>
      <c r="H29" s="559">
        <v>64.8</v>
      </c>
      <c r="I29" s="560">
        <v>73</v>
      </c>
      <c r="J29" s="563" t="s">
        <v>34</v>
      </c>
    </row>
    <row r="30" spans="2:10" s="14" customFormat="1" ht="14.25" x14ac:dyDescent="0.2">
      <c r="B30" s="568" t="s">
        <v>232</v>
      </c>
      <c r="C30" s="574" t="s">
        <v>30</v>
      </c>
      <c r="D30" s="564" t="s">
        <v>129</v>
      </c>
      <c r="E30" s="559">
        <v>30.5</v>
      </c>
      <c r="F30" s="559">
        <v>28.7</v>
      </c>
      <c r="G30" s="559">
        <v>27.6</v>
      </c>
      <c r="H30" s="559">
        <v>25.4</v>
      </c>
      <c r="I30" s="560">
        <v>20.5</v>
      </c>
      <c r="J30" s="563" t="s">
        <v>34</v>
      </c>
    </row>
    <row r="31" spans="2:10" s="14" customFormat="1" ht="14.25" x14ac:dyDescent="0.2">
      <c r="B31" s="568" t="s">
        <v>233</v>
      </c>
      <c r="C31" s="574" t="s">
        <v>30</v>
      </c>
      <c r="D31" s="564" t="s">
        <v>129</v>
      </c>
      <c r="E31" s="559">
        <v>52.1</v>
      </c>
      <c r="F31" s="559">
        <v>52.4</v>
      </c>
      <c r="G31" s="559">
        <v>45</v>
      </c>
      <c r="H31" s="559">
        <v>23.8</v>
      </c>
      <c r="I31" s="560">
        <v>32.9</v>
      </c>
      <c r="J31" s="563" t="s">
        <v>234</v>
      </c>
    </row>
    <row r="32" spans="2:10" s="14" customFormat="1" ht="14.25" x14ac:dyDescent="0.2">
      <c r="B32" s="569" t="s">
        <v>228</v>
      </c>
      <c r="C32" s="574" t="s">
        <v>30</v>
      </c>
      <c r="D32" s="564" t="s">
        <v>129</v>
      </c>
      <c r="E32" s="559"/>
      <c r="F32" s="559"/>
      <c r="G32" s="559"/>
      <c r="H32" s="559"/>
      <c r="I32" s="560">
        <v>11.5</v>
      </c>
      <c r="J32" s="563"/>
    </row>
    <row r="33" spans="2:10" s="14" customFormat="1" ht="14.25" x14ac:dyDescent="0.2">
      <c r="B33" s="569" t="s">
        <v>229</v>
      </c>
      <c r="C33" s="574" t="s">
        <v>30</v>
      </c>
      <c r="D33" s="564" t="s">
        <v>129</v>
      </c>
      <c r="E33" s="559"/>
      <c r="F33" s="559"/>
      <c r="G33" s="559"/>
      <c r="H33" s="559"/>
      <c r="I33" s="560">
        <v>21.4</v>
      </c>
      <c r="J33" s="563"/>
    </row>
    <row r="34" spans="2:10" s="14" customFormat="1" ht="14.25" x14ac:dyDescent="0.2">
      <c r="B34" s="571" t="s">
        <v>235</v>
      </c>
      <c r="C34" s="574" t="s">
        <v>30</v>
      </c>
      <c r="D34" s="564" t="s">
        <v>131</v>
      </c>
      <c r="E34" s="559">
        <v>34.010484927916117</v>
      </c>
      <c r="F34" s="559">
        <f>F24/6101*1000</f>
        <v>34.797574168169149</v>
      </c>
      <c r="G34" s="559">
        <f>G24/8088*1000</f>
        <v>24.727992087042534</v>
      </c>
      <c r="H34" s="559">
        <f>H24/6714*1000</f>
        <v>24.888293118856126</v>
      </c>
      <c r="I34" s="559">
        <f>I24/6366*1000</f>
        <v>26.248821866163997</v>
      </c>
      <c r="J34" s="563" t="s">
        <v>34</v>
      </c>
    </row>
    <row r="35" spans="2:10" s="14" customFormat="1" ht="14.25" x14ac:dyDescent="0.2">
      <c r="B35" s="567" t="s">
        <v>236</v>
      </c>
      <c r="C35" s="574" t="s">
        <v>30</v>
      </c>
      <c r="D35" s="564" t="s">
        <v>129</v>
      </c>
      <c r="E35" s="559">
        <v>1204.5999999999999</v>
      </c>
      <c r="F35" s="559">
        <f>F23-F24</f>
        <v>1134</v>
      </c>
      <c r="G35" s="559">
        <f>G23-G24</f>
        <v>507.5</v>
      </c>
      <c r="H35" s="559">
        <v>482.9</v>
      </c>
      <c r="I35" s="560">
        <v>555.79999999999995</v>
      </c>
      <c r="J35" s="563" t="s">
        <v>34</v>
      </c>
    </row>
    <row r="36" spans="2:10" s="14" customFormat="1" ht="14.25" x14ac:dyDescent="0.2">
      <c r="B36" s="569" t="s">
        <v>228</v>
      </c>
      <c r="C36" s="574" t="s">
        <v>30</v>
      </c>
      <c r="D36" s="564" t="s">
        <v>129</v>
      </c>
      <c r="E36" s="559"/>
      <c r="F36" s="559"/>
      <c r="G36" s="559"/>
      <c r="H36" s="559"/>
      <c r="I36" s="560">
        <v>537</v>
      </c>
      <c r="J36" s="563"/>
    </row>
    <row r="37" spans="2:10" s="14" customFormat="1" ht="14.25" x14ac:dyDescent="0.2">
      <c r="B37" s="569" t="s">
        <v>229</v>
      </c>
      <c r="C37" s="574" t="s">
        <v>30</v>
      </c>
      <c r="D37" s="564" t="s">
        <v>129</v>
      </c>
      <c r="E37" s="559"/>
      <c r="F37" s="559"/>
      <c r="G37" s="559"/>
      <c r="H37" s="559"/>
      <c r="I37" s="560">
        <v>18.8</v>
      </c>
      <c r="J37" s="563"/>
    </row>
    <row r="38" spans="2:10" s="14" customFormat="1" x14ac:dyDescent="0.2">
      <c r="B38" s="572" t="s">
        <v>608</v>
      </c>
      <c r="C38" s="574" t="s">
        <v>30</v>
      </c>
      <c r="D38" s="576" t="s">
        <v>129</v>
      </c>
      <c r="E38" s="565" t="s">
        <v>34</v>
      </c>
      <c r="F38" s="565" t="s">
        <v>609</v>
      </c>
      <c r="G38" s="565" t="s">
        <v>610</v>
      </c>
      <c r="H38" s="565" t="s">
        <v>611</v>
      </c>
      <c r="I38" s="565" t="s">
        <v>612</v>
      </c>
      <c r="J38" s="577" t="s">
        <v>225</v>
      </c>
    </row>
    <row r="39" spans="2:10" s="14" customFormat="1" x14ac:dyDescent="0.25">
      <c r="B39" s="573" t="s">
        <v>237</v>
      </c>
      <c r="C39" s="575"/>
      <c r="D39" s="578"/>
      <c r="E39" s="566"/>
      <c r="F39" s="566"/>
      <c r="G39" s="566"/>
      <c r="H39" s="566"/>
      <c r="I39" s="193"/>
      <c r="J39" s="32"/>
    </row>
    <row r="40" spans="2:10" s="14" customFormat="1" ht="14.25" x14ac:dyDescent="0.2">
      <c r="B40" s="203" t="s">
        <v>238</v>
      </c>
      <c r="C40" s="268" t="s">
        <v>30</v>
      </c>
      <c r="D40" s="30" t="s">
        <v>129</v>
      </c>
      <c r="E40" s="150">
        <v>566.45000000000005</v>
      </c>
      <c r="F40" s="150">
        <v>664.8</v>
      </c>
      <c r="G40" s="150">
        <v>626.9</v>
      </c>
      <c r="H40" s="150">
        <v>594.20000000000005</v>
      </c>
      <c r="I40" s="193">
        <v>644.70000000000005</v>
      </c>
      <c r="J40" s="32" t="s">
        <v>34</v>
      </c>
    </row>
    <row r="41" spans="2:10" s="14" customFormat="1" thickBot="1" x14ac:dyDescent="0.25">
      <c r="B41" s="509" t="s">
        <v>239</v>
      </c>
      <c r="C41" s="270" t="s">
        <v>30</v>
      </c>
      <c r="D41" s="46" t="s">
        <v>129</v>
      </c>
      <c r="E41" s="271">
        <v>845.75</v>
      </c>
      <c r="F41" s="271">
        <v>681.5</v>
      </c>
      <c r="G41" s="271">
        <v>80.599999999999994</v>
      </c>
      <c r="H41" s="271">
        <v>55.8</v>
      </c>
      <c r="I41" s="252">
        <v>78.2</v>
      </c>
      <c r="J41" s="208" t="s">
        <v>34</v>
      </c>
    </row>
    <row r="42" spans="2:10" s="14" customFormat="1" ht="14.25" x14ac:dyDescent="0.2">
      <c r="B42" s="272"/>
      <c r="C42" s="273"/>
      <c r="D42" s="83"/>
      <c r="E42" s="274"/>
      <c r="F42" s="274"/>
      <c r="G42" s="274"/>
      <c r="H42" s="274"/>
      <c r="J42" s="275"/>
    </row>
    <row r="43" spans="2:10" s="14" customFormat="1" ht="14.25" x14ac:dyDescent="0.2">
      <c r="B43" s="122"/>
      <c r="C43" s="254"/>
      <c r="D43" s="15"/>
      <c r="I43" s="122"/>
    </row>
    <row r="44" spans="2:10" s="14" customFormat="1" ht="14.25" x14ac:dyDescent="0.2">
      <c r="B44" s="276"/>
      <c r="C44" s="240"/>
      <c r="D44" s="15"/>
      <c r="I44" s="122"/>
    </row>
    <row r="45" spans="2:10" ht="21" thickBot="1" x14ac:dyDescent="0.3">
      <c r="B45" s="2"/>
      <c r="C45" s="242"/>
    </row>
    <row r="46" spans="2:10" ht="30.75" customHeight="1" thickBot="1" x14ac:dyDescent="0.3">
      <c r="B46" s="605" t="s">
        <v>240</v>
      </c>
      <c r="C46" s="606"/>
      <c r="D46" s="182" t="s">
        <v>23</v>
      </c>
      <c r="E46" s="607" t="s">
        <v>241</v>
      </c>
      <c r="F46" s="607"/>
      <c r="G46" s="607"/>
      <c r="H46" s="607"/>
      <c r="I46" s="607"/>
      <c r="J46" s="608"/>
    </row>
    <row r="47" spans="2:10" ht="19.5" customHeight="1" thickBot="1" x14ac:dyDescent="0.3">
      <c r="B47" s="620"/>
      <c r="C47" s="621"/>
      <c r="D47" s="621"/>
      <c r="E47" s="621"/>
      <c r="F47" s="621"/>
      <c r="G47" s="621"/>
      <c r="H47" s="621"/>
      <c r="I47" s="621"/>
      <c r="J47" s="622"/>
    </row>
    <row r="48" spans="2:10" ht="14.25" customHeight="1" x14ac:dyDescent="0.25">
      <c r="B48" s="277" t="s">
        <v>242</v>
      </c>
      <c r="C48" s="278"/>
      <c r="D48" s="279" t="s">
        <v>243</v>
      </c>
      <c r="E48" s="623"/>
      <c r="F48" s="624"/>
      <c r="G48" s="624"/>
      <c r="H48" s="624"/>
      <c r="I48" s="624"/>
      <c r="J48" s="625"/>
    </row>
    <row r="49" spans="2:10" ht="14.25" customHeight="1" x14ac:dyDescent="0.25">
      <c r="B49" s="188" t="s">
        <v>244</v>
      </c>
      <c r="C49" s="280"/>
      <c r="D49" s="281" t="s">
        <v>243</v>
      </c>
      <c r="E49" s="623"/>
      <c r="F49" s="624"/>
      <c r="G49" s="624"/>
      <c r="H49" s="624"/>
      <c r="I49" s="624"/>
      <c r="J49" s="626"/>
    </row>
    <row r="50" spans="2:10" ht="14.25" customHeight="1" x14ac:dyDescent="0.25">
      <c r="B50" s="188" t="s">
        <v>245</v>
      </c>
      <c r="C50" s="280"/>
      <c r="D50" s="281" t="s">
        <v>243</v>
      </c>
      <c r="E50" s="616"/>
      <c r="F50" s="617"/>
      <c r="G50" s="617"/>
      <c r="H50" s="617"/>
      <c r="I50" s="617"/>
      <c r="J50" s="618"/>
    </row>
    <row r="51" spans="2:10" ht="14.25" customHeight="1" x14ac:dyDescent="0.25">
      <c r="B51" s="188" t="s">
        <v>246</v>
      </c>
      <c r="C51" s="280"/>
      <c r="D51" s="281" t="s">
        <v>243</v>
      </c>
      <c r="E51" s="616"/>
      <c r="F51" s="617"/>
      <c r="G51" s="617"/>
      <c r="H51" s="617"/>
      <c r="I51" s="617"/>
      <c r="J51" s="618"/>
    </row>
    <row r="52" spans="2:10" ht="14.25" customHeight="1" x14ac:dyDescent="0.25">
      <c r="B52" s="188" t="s">
        <v>247</v>
      </c>
      <c r="C52" s="280"/>
      <c r="D52" s="281" t="s">
        <v>243</v>
      </c>
      <c r="E52" s="616"/>
      <c r="F52" s="617"/>
      <c r="G52" s="617"/>
      <c r="H52" s="617"/>
      <c r="I52" s="617"/>
      <c r="J52" s="618"/>
    </row>
    <row r="53" spans="2:10" ht="14.25" customHeight="1" x14ac:dyDescent="0.25">
      <c r="B53" s="188" t="s">
        <v>248</v>
      </c>
      <c r="C53" s="280"/>
      <c r="D53" s="281" t="s">
        <v>243</v>
      </c>
      <c r="E53" s="616"/>
      <c r="F53" s="617"/>
      <c r="G53" s="617"/>
      <c r="H53" s="617"/>
      <c r="I53" s="617"/>
      <c r="J53" s="618"/>
    </row>
    <row r="54" spans="2:10" ht="14.25" customHeight="1" thickBot="1" x14ac:dyDescent="0.3">
      <c r="B54" s="282" t="s">
        <v>249</v>
      </c>
      <c r="C54" s="283"/>
      <c r="D54" s="284" t="s">
        <v>243</v>
      </c>
      <c r="E54" s="627"/>
      <c r="F54" s="628"/>
      <c r="G54" s="628"/>
      <c r="H54" s="628"/>
      <c r="I54" s="628"/>
      <c r="J54" s="629"/>
    </row>
    <row r="55" spans="2:10" ht="14.25" customHeight="1" x14ac:dyDescent="0.25">
      <c r="B55" s="83"/>
      <c r="C55" s="285"/>
      <c r="D55" s="83"/>
      <c r="E55" s="160"/>
      <c r="F55" s="160"/>
      <c r="G55" s="160"/>
      <c r="H55" s="160"/>
      <c r="I55" s="160"/>
      <c r="J55" s="160"/>
    </row>
    <row r="56" spans="2:10" ht="15.75" thickBot="1" x14ac:dyDescent="0.3"/>
    <row r="57" spans="2:10" ht="30.75" customHeight="1" thickBot="1" x14ac:dyDescent="0.3">
      <c r="B57" s="605" t="s">
        <v>250</v>
      </c>
      <c r="C57" s="606"/>
      <c r="D57" s="182" t="s">
        <v>23</v>
      </c>
      <c r="E57" s="607" t="s">
        <v>251</v>
      </c>
      <c r="F57" s="607"/>
      <c r="G57" s="607"/>
      <c r="H57" s="607"/>
      <c r="I57" s="607"/>
      <c r="J57" s="608"/>
    </row>
    <row r="58" spans="2:10" ht="19.5" customHeight="1" thickBot="1" x14ac:dyDescent="0.3">
      <c r="B58" s="633"/>
      <c r="C58" s="634"/>
      <c r="D58" s="634"/>
      <c r="E58" s="634"/>
      <c r="F58" s="634"/>
      <c r="G58" s="634"/>
      <c r="H58" s="634"/>
      <c r="I58" s="634"/>
      <c r="J58" s="635"/>
    </row>
    <row r="59" spans="2:10" ht="15.75" customHeight="1" x14ac:dyDescent="0.25">
      <c r="B59" s="186" t="s">
        <v>252</v>
      </c>
      <c r="C59" s="287"/>
      <c r="D59" s="636"/>
      <c r="E59" s="637"/>
      <c r="F59" s="637"/>
      <c r="G59" s="637"/>
      <c r="H59" s="637"/>
      <c r="I59" s="637"/>
      <c r="J59" s="638"/>
    </row>
    <row r="60" spans="2:10" ht="14.25" customHeight="1" x14ac:dyDescent="0.25">
      <c r="B60" s="188" t="s">
        <v>253</v>
      </c>
      <c r="C60" s="280" t="s">
        <v>30</v>
      </c>
      <c r="D60" s="288" t="s">
        <v>243</v>
      </c>
      <c r="E60" s="639"/>
      <c r="F60" s="640"/>
      <c r="G60" s="640"/>
      <c r="H60" s="640"/>
      <c r="I60" s="640"/>
      <c r="J60" s="641"/>
    </row>
    <row r="61" spans="2:10" ht="14.25" customHeight="1" x14ac:dyDescent="0.25">
      <c r="B61" s="188" t="s">
        <v>254</v>
      </c>
      <c r="C61" s="280" t="s">
        <v>30</v>
      </c>
      <c r="D61" s="288" t="s">
        <v>243</v>
      </c>
      <c r="E61" s="639"/>
      <c r="F61" s="640"/>
      <c r="G61" s="640"/>
      <c r="H61" s="640"/>
      <c r="I61" s="640"/>
      <c r="J61" s="641"/>
    </row>
    <row r="62" spans="2:10" ht="15.75" thickBot="1" x14ac:dyDescent="0.3">
      <c r="B62" s="233" t="s">
        <v>255</v>
      </c>
      <c r="C62" s="289"/>
      <c r="D62" s="290" t="s">
        <v>243</v>
      </c>
      <c r="E62" s="291"/>
      <c r="F62" s="292"/>
      <c r="G62" s="292"/>
      <c r="H62" s="292"/>
      <c r="I62" s="292"/>
      <c r="J62" s="293"/>
    </row>
    <row r="63" spans="2:10" ht="15.75" thickBot="1" x14ac:dyDescent="0.3">
      <c r="B63" s="642"/>
      <c r="C63" s="643"/>
      <c r="D63" s="643"/>
      <c r="E63" s="643"/>
      <c r="F63" s="643"/>
      <c r="G63" s="643"/>
      <c r="H63" s="643"/>
      <c r="I63" s="643"/>
      <c r="J63" s="644"/>
    </row>
    <row r="64" spans="2:10" ht="20.100000000000001" customHeight="1" thickBot="1" x14ac:dyDescent="0.3">
      <c r="B64" s="294"/>
      <c r="C64" s="295" t="s">
        <v>25</v>
      </c>
      <c r="D64" s="127" t="s">
        <v>26</v>
      </c>
      <c r="E64" s="128">
        <v>2020</v>
      </c>
      <c r="F64" s="128">
        <v>2021</v>
      </c>
      <c r="G64" s="128">
        <v>2022</v>
      </c>
      <c r="H64" s="128">
        <v>2023</v>
      </c>
      <c r="I64" s="128">
        <v>2024</v>
      </c>
      <c r="J64" s="129" t="s">
        <v>28</v>
      </c>
    </row>
    <row r="65" spans="2:10" ht="15.75" customHeight="1" x14ac:dyDescent="0.25">
      <c r="B65" s="186" t="s">
        <v>256</v>
      </c>
      <c r="C65" s="296"/>
      <c r="D65" s="645"/>
      <c r="E65" s="646"/>
      <c r="F65" s="646"/>
      <c r="G65" s="646"/>
      <c r="H65" s="646"/>
      <c r="I65" s="646"/>
      <c r="J65" s="647"/>
    </row>
    <row r="66" spans="2:10" ht="42.75" x14ac:dyDescent="0.25">
      <c r="B66" s="188" t="s">
        <v>257</v>
      </c>
      <c r="C66" s="297"/>
      <c r="D66" s="298" t="s">
        <v>258</v>
      </c>
      <c r="E66" s="299">
        <v>7100</v>
      </c>
      <c r="F66" s="300">
        <v>7213</v>
      </c>
      <c r="G66" s="300">
        <v>6057</v>
      </c>
      <c r="H66" s="585">
        <v>5904</v>
      </c>
      <c r="I66" s="61" t="s">
        <v>607</v>
      </c>
      <c r="J66" s="301" t="s">
        <v>259</v>
      </c>
    </row>
    <row r="67" spans="2:10" ht="28.5" x14ac:dyDescent="0.25">
      <c r="B67" s="59" t="s">
        <v>260</v>
      </c>
      <c r="C67" s="302"/>
      <c r="D67" s="303" t="s">
        <v>261</v>
      </c>
      <c r="E67" s="304">
        <v>43</v>
      </c>
      <c r="F67" s="305">
        <f>F66/16000*100</f>
        <v>45.081249999999997</v>
      </c>
      <c r="G67" s="305">
        <v>49</v>
      </c>
      <c r="H67" s="586">
        <v>42</v>
      </c>
      <c r="I67" s="61" t="s">
        <v>602</v>
      </c>
      <c r="J67" s="306" t="s">
        <v>34</v>
      </c>
    </row>
    <row r="68" spans="2:10" ht="42.75" x14ac:dyDescent="0.25">
      <c r="B68" s="188" t="s">
        <v>262</v>
      </c>
      <c r="C68" s="297"/>
      <c r="D68" s="303" t="s">
        <v>263</v>
      </c>
      <c r="E68" s="307">
        <v>47.4</v>
      </c>
      <c r="F68" s="308">
        <v>48.7</v>
      </c>
      <c r="G68" s="308">
        <v>50.6</v>
      </c>
      <c r="H68" s="587">
        <v>54</v>
      </c>
      <c r="I68" s="61" t="s">
        <v>604</v>
      </c>
      <c r="J68" s="306" t="s">
        <v>34</v>
      </c>
    </row>
    <row r="69" spans="2:10" ht="15.75" customHeight="1" x14ac:dyDescent="0.25">
      <c r="B69" s="309" t="s">
        <v>264</v>
      </c>
      <c r="C69" s="310"/>
      <c r="D69" s="311"/>
      <c r="E69" s="312"/>
      <c r="F69" s="312"/>
      <c r="G69" s="312"/>
      <c r="H69" s="312"/>
      <c r="I69" s="556"/>
      <c r="J69" s="313"/>
    </row>
    <row r="70" spans="2:10" ht="14.25" customHeight="1" x14ac:dyDescent="0.25">
      <c r="B70" s="188" t="s">
        <v>265</v>
      </c>
      <c r="C70" s="297"/>
      <c r="D70" s="30" t="s">
        <v>170</v>
      </c>
      <c r="E70" s="61">
        <v>1919</v>
      </c>
      <c r="F70" s="31">
        <v>1370</v>
      </c>
      <c r="G70" s="31">
        <f>G71+G72</f>
        <v>1461</v>
      </c>
      <c r="H70" s="61">
        <v>1788</v>
      </c>
      <c r="I70" s="61">
        <v>1898</v>
      </c>
      <c r="J70" s="137" t="s">
        <v>34</v>
      </c>
    </row>
    <row r="71" spans="2:10" ht="14.25" customHeight="1" x14ac:dyDescent="0.25">
      <c r="B71" s="59" t="s">
        <v>266</v>
      </c>
      <c r="C71" s="314"/>
      <c r="D71" s="30" t="s">
        <v>170</v>
      </c>
      <c r="E71" s="61">
        <v>1852</v>
      </c>
      <c r="F71" s="31">
        <v>1314</v>
      </c>
      <c r="G71" s="31">
        <v>1407</v>
      </c>
      <c r="H71" s="61">
        <v>1734</v>
      </c>
      <c r="I71" s="61">
        <v>1844</v>
      </c>
      <c r="J71" s="137" t="s">
        <v>34</v>
      </c>
    </row>
    <row r="72" spans="2:10" ht="14.25" customHeight="1" x14ac:dyDescent="0.25">
      <c r="B72" s="59" t="s">
        <v>267</v>
      </c>
      <c r="C72" s="268"/>
      <c r="D72" s="30" t="s">
        <v>170</v>
      </c>
      <c r="E72" s="61">
        <v>67</v>
      </c>
      <c r="F72" s="31">
        <v>56</v>
      </c>
      <c r="G72" s="31">
        <v>54</v>
      </c>
      <c r="H72" s="61">
        <v>54</v>
      </c>
      <c r="I72" s="61">
        <v>54</v>
      </c>
      <c r="J72" s="137" t="s">
        <v>34</v>
      </c>
    </row>
    <row r="73" spans="2:10" ht="28.5" customHeight="1" x14ac:dyDescent="0.25">
      <c r="B73" s="315" t="s">
        <v>268</v>
      </c>
      <c r="C73" s="316"/>
      <c r="D73" s="30" t="s">
        <v>71</v>
      </c>
      <c r="E73" s="61">
        <v>50</v>
      </c>
      <c r="F73" s="31">
        <v>67</v>
      </c>
      <c r="G73" s="31">
        <v>72</v>
      </c>
      <c r="H73" s="31">
        <v>71</v>
      </c>
      <c r="I73" s="61">
        <v>78</v>
      </c>
      <c r="J73" s="137" t="s">
        <v>34</v>
      </c>
    </row>
    <row r="74" spans="2:10" x14ac:dyDescent="0.25">
      <c r="B74" s="188" t="s">
        <v>269</v>
      </c>
      <c r="C74" s="317"/>
      <c r="D74" s="30" t="s">
        <v>170</v>
      </c>
      <c r="E74" s="61">
        <v>0</v>
      </c>
      <c r="F74" s="31">
        <v>0</v>
      </c>
      <c r="G74" s="31">
        <v>0</v>
      </c>
      <c r="H74" s="31">
        <v>0</v>
      </c>
      <c r="I74" s="557" t="s">
        <v>605</v>
      </c>
      <c r="J74" s="137" t="s">
        <v>34</v>
      </c>
    </row>
    <row r="75" spans="2:10" ht="14.25" customHeight="1" x14ac:dyDescent="0.25">
      <c r="B75" s="59" t="s">
        <v>270</v>
      </c>
      <c r="C75" s="310"/>
      <c r="D75" s="30" t="s">
        <v>170</v>
      </c>
      <c r="E75" s="34">
        <v>0</v>
      </c>
      <c r="F75" s="135">
        <v>0</v>
      </c>
      <c r="G75" s="135">
        <v>0</v>
      </c>
      <c r="H75" s="135">
        <v>0</v>
      </c>
      <c r="I75" s="557" t="s">
        <v>606</v>
      </c>
      <c r="J75" s="137" t="s">
        <v>34</v>
      </c>
    </row>
    <row r="76" spans="2:10" ht="28.5" x14ac:dyDescent="0.25">
      <c r="B76" s="318" t="s">
        <v>271</v>
      </c>
      <c r="C76" s="319"/>
      <c r="D76" s="30" t="s">
        <v>170</v>
      </c>
      <c r="E76" s="34">
        <v>0</v>
      </c>
      <c r="F76" s="135">
        <v>0</v>
      </c>
      <c r="G76" s="135">
        <v>0</v>
      </c>
      <c r="H76" s="135">
        <v>0</v>
      </c>
      <c r="I76" s="557">
        <v>0</v>
      </c>
      <c r="J76" s="137" t="s">
        <v>34</v>
      </c>
    </row>
    <row r="77" spans="2:10" ht="14.25" customHeight="1" thickBot="1" x14ac:dyDescent="0.3">
      <c r="B77" s="234" t="s">
        <v>272</v>
      </c>
      <c r="C77" s="320"/>
      <c r="D77" s="46" t="s">
        <v>273</v>
      </c>
      <c r="E77" s="321">
        <v>46</v>
      </c>
      <c r="F77" s="321">
        <v>47</v>
      </c>
      <c r="G77" s="205">
        <v>49</v>
      </c>
      <c r="H77" s="322">
        <v>54.4</v>
      </c>
      <c r="I77" s="558">
        <v>58</v>
      </c>
      <c r="J77" s="48" t="s">
        <v>34</v>
      </c>
    </row>
    <row r="78" spans="2:10" ht="14.25" customHeight="1" x14ac:dyDescent="0.25">
      <c r="B78" s="186" t="s">
        <v>274</v>
      </c>
      <c r="C78" s="323"/>
      <c r="D78" s="324"/>
      <c r="E78" s="325"/>
      <c r="F78" s="325"/>
      <c r="G78" s="326"/>
      <c r="H78" s="327"/>
      <c r="I78" s="328"/>
      <c r="J78" s="329"/>
    </row>
    <row r="79" spans="2:10" ht="14.25" customHeight="1" thickBot="1" x14ac:dyDescent="0.3">
      <c r="B79" s="234" t="s">
        <v>275</v>
      </c>
      <c r="C79" s="320"/>
      <c r="D79" s="73" t="s">
        <v>276</v>
      </c>
      <c r="E79" s="321"/>
      <c r="F79" s="321"/>
      <c r="G79" s="205"/>
      <c r="H79" s="322"/>
      <c r="I79" s="330">
        <v>136000</v>
      </c>
      <c r="J79" s="48"/>
    </row>
    <row r="80" spans="2:10" x14ac:dyDescent="0.25">
      <c r="B80" s="276" t="s">
        <v>603</v>
      </c>
    </row>
    <row r="81" spans="1:10" x14ac:dyDescent="0.25"/>
    <row r="82" spans="1:10" ht="15.75" thickBot="1" x14ac:dyDescent="0.3">
      <c r="B82" s="276"/>
    </row>
    <row r="83" spans="1:10" ht="30.75" customHeight="1" thickBot="1" x14ac:dyDescent="0.3">
      <c r="B83" s="605" t="s">
        <v>277</v>
      </c>
      <c r="C83" s="606"/>
      <c r="D83" s="17" t="s">
        <v>23</v>
      </c>
      <c r="E83" s="607" t="s">
        <v>278</v>
      </c>
      <c r="F83" s="607"/>
      <c r="G83" s="607"/>
      <c r="H83" s="607"/>
      <c r="I83" s="607"/>
      <c r="J83" s="608"/>
    </row>
    <row r="84" spans="1:10" ht="20.100000000000001" customHeight="1" thickBot="1" x14ac:dyDescent="0.3">
      <c r="B84" s="184"/>
      <c r="C84" s="243" t="s">
        <v>25</v>
      </c>
      <c r="D84" s="127" t="s">
        <v>26</v>
      </c>
      <c r="E84" s="128">
        <v>2020</v>
      </c>
      <c r="F84" s="128">
        <v>2021</v>
      </c>
      <c r="G84" s="128">
        <v>2022</v>
      </c>
      <c r="H84" s="128">
        <v>2023</v>
      </c>
      <c r="I84" s="128">
        <v>2024</v>
      </c>
      <c r="J84" s="129" t="s">
        <v>28</v>
      </c>
    </row>
    <row r="85" spans="1:10" ht="15.75" hidden="1" thickBot="1" x14ac:dyDescent="0.3">
      <c r="B85" s="188" t="s">
        <v>279</v>
      </c>
      <c r="C85" s="280"/>
      <c r="D85" s="213" t="s">
        <v>280</v>
      </c>
      <c r="E85" s="331">
        <v>58</v>
      </c>
      <c r="F85" s="246">
        <v>63</v>
      </c>
      <c r="G85" s="246">
        <v>57</v>
      </c>
      <c r="H85" s="246">
        <v>55</v>
      </c>
      <c r="I85" s="332"/>
      <c r="J85" s="333" t="s">
        <v>34</v>
      </c>
    </row>
    <row r="86" spans="1:10" ht="15.75" hidden="1" thickBot="1" x14ac:dyDescent="0.3">
      <c r="B86" s="188" t="s">
        <v>281</v>
      </c>
      <c r="C86" s="280"/>
      <c r="D86" s="226" t="s">
        <v>280</v>
      </c>
      <c r="E86" s="334">
        <v>18</v>
      </c>
      <c r="F86" s="168">
        <v>19</v>
      </c>
      <c r="G86" s="168">
        <v>18</v>
      </c>
      <c r="H86" s="168">
        <v>17</v>
      </c>
      <c r="I86" s="335"/>
      <c r="J86" s="336" t="s">
        <v>34</v>
      </c>
    </row>
    <row r="87" spans="1:10" x14ac:dyDescent="0.25">
      <c r="B87" s="309" t="s">
        <v>282</v>
      </c>
      <c r="C87" s="337"/>
      <c r="D87" s="338"/>
      <c r="E87" s="328"/>
      <c r="F87" s="328"/>
      <c r="G87" s="328"/>
      <c r="H87" s="328"/>
      <c r="I87" s="339"/>
      <c r="J87" s="340"/>
    </row>
    <row r="88" spans="1:10" ht="14.25" customHeight="1" x14ac:dyDescent="0.25">
      <c r="B88" s="188" t="s">
        <v>283</v>
      </c>
      <c r="C88" s="280"/>
      <c r="D88" s="30" t="s">
        <v>280</v>
      </c>
      <c r="E88" s="135">
        <v>7</v>
      </c>
      <c r="F88" s="135">
        <v>5</v>
      </c>
      <c r="G88" s="135">
        <v>8</v>
      </c>
      <c r="H88" s="34" t="s">
        <v>34</v>
      </c>
      <c r="I88" s="135">
        <v>3</v>
      </c>
      <c r="J88" s="137" t="s">
        <v>284</v>
      </c>
    </row>
    <row r="89" spans="1:10" ht="14.25" customHeight="1" x14ac:dyDescent="0.25">
      <c r="B89" s="59" t="s">
        <v>285</v>
      </c>
      <c r="C89" s="341"/>
      <c r="D89" s="30"/>
      <c r="E89" s="135">
        <v>4</v>
      </c>
      <c r="F89" s="135">
        <v>3</v>
      </c>
      <c r="G89" s="135">
        <v>5</v>
      </c>
      <c r="H89" s="34" t="s">
        <v>34</v>
      </c>
      <c r="I89" s="135">
        <v>1</v>
      </c>
      <c r="J89" s="137" t="s">
        <v>34</v>
      </c>
    </row>
    <row r="90" spans="1:10" ht="14.25" customHeight="1" x14ac:dyDescent="0.25">
      <c r="B90" s="188" t="s">
        <v>286</v>
      </c>
      <c r="C90" s="280"/>
      <c r="D90" s="30" t="s">
        <v>280</v>
      </c>
      <c r="E90" s="135">
        <v>2</v>
      </c>
      <c r="F90" s="135">
        <v>2</v>
      </c>
      <c r="G90" s="135">
        <v>0</v>
      </c>
      <c r="H90" s="34" t="s">
        <v>34</v>
      </c>
      <c r="I90" s="135">
        <v>0</v>
      </c>
      <c r="J90" s="137" t="s">
        <v>284</v>
      </c>
    </row>
    <row r="91" spans="1:10" ht="15.75" customHeight="1" x14ac:dyDescent="0.25">
      <c r="A91" s="342"/>
      <c r="B91" s="343" t="s">
        <v>287</v>
      </c>
      <c r="C91" s="344"/>
      <c r="D91" s="109"/>
      <c r="E91" s="201"/>
      <c r="F91" s="201"/>
      <c r="G91" s="201"/>
      <c r="H91" s="201"/>
      <c r="I91" s="135"/>
      <c r="J91" s="202"/>
    </row>
    <row r="92" spans="1:10" ht="14.25" customHeight="1" x14ac:dyDescent="0.25">
      <c r="A92" s="241"/>
      <c r="B92" s="165" t="s">
        <v>288</v>
      </c>
      <c r="C92" s="319" t="s">
        <v>30</v>
      </c>
      <c r="D92" s="30" t="s">
        <v>280</v>
      </c>
      <c r="E92" s="135">
        <v>0</v>
      </c>
      <c r="F92" s="135">
        <v>0</v>
      </c>
      <c r="G92" s="135">
        <v>0</v>
      </c>
      <c r="H92" s="135">
        <v>0</v>
      </c>
      <c r="I92" s="135">
        <v>0</v>
      </c>
      <c r="J92" s="137" t="s">
        <v>34</v>
      </c>
    </row>
    <row r="93" spans="1:10" ht="14.25" customHeight="1" x14ac:dyDescent="0.25">
      <c r="A93" s="241"/>
      <c r="B93" s="318" t="s">
        <v>289</v>
      </c>
      <c r="C93" s="319" t="s">
        <v>30</v>
      </c>
      <c r="D93" s="30" t="s">
        <v>290</v>
      </c>
      <c r="E93" s="34">
        <v>4.2</v>
      </c>
      <c r="F93" s="135">
        <v>4.4000000000000004</v>
      </c>
      <c r="G93" s="135">
        <v>2.7</v>
      </c>
      <c r="H93" s="135">
        <v>3.2</v>
      </c>
      <c r="I93" s="135">
        <v>2.9</v>
      </c>
      <c r="J93" s="137" t="s">
        <v>34</v>
      </c>
    </row>
    <row r="94" spans="1:10" ht="15.75" customHeight="1" x14ac:dyDescent="0.25">
      <c r="B94" s="345" t="s">
        <v>291</v>
      </c>
      <c r="C94" s="346"/>
      <c r="D94" s="347"/>
      <c r="E94" s="348"/>
      <c r="F94" s="348"/>
      <c r="G94" s="348"/>
      <c r="H94" s="348"/>
      <c r="I94" s="135"/>
      <c r="J94" s="349"/>
    </row>
    <row r="95" spans="1:10" ht="14.25" customHeight="1" thickBot="1" x14ac:dyDescent="0.3">
      <c r="B95" s="350" t="s">
        <v>292</v>
      </c>
      <c r="C95" s="351"/>
      <c r="D95" s="46" t="s">
        <v>280</v>
      </c>
      <c r="E95" s="205">
        <v>1</v>
      </c>
      <c r="F95" s="205">
        <v>1</v>
      </c>
      <c r="G95" s="205">
        <v>0</v>
      </c>
      <c r="H95" s="205">
        <v>0</v>
      </c>
      <c r="I95" s="205">
        <v>0</v>
      </c>
      <c r="J95" s="208" t="s">
        <v>284</v>
      </c>
    </row>
    <row r="96" spans="1:10" ht="15.75" thickBot="1" x14ac:dyDescent="0.3"/>
    <row r="97" spans="2:10" ht="30.75" customHeight="1" thickBot="1" x14ac:dyDescent="0.3">
      <c r="B97" s="605" t="s">
        <v>293</v>
      </c>
      <c r="C97" s="606"/>
      <c r="D97" s="182" t="s">
        <v>23</v>
      </c>
      <c r="E97" s="607" t="s">
        <v>294</v>
      </c>
      <c r="F97" s="607"/>
      <c r="G97" s="607"/>
      <c r="H97" s="607"/>
      <c r="I97" s="607"/>
      <c r="J97" s="608"/>
    </row>
    <row r="98" spans="2:10" ht="20.100000000000001" customHeight="1" thickBot="1" x14ac:dyDescent="0.3">
      <c r="B98" s="183"/>
      <c r="C98" s="243" t="s">
        <v>25</v>
      </c>
      <c r="D98" s="127" t="s">
        <v>26</v>
      </c>
      <c r="E98" s="211">
        <v>2020</v>
      </c>
      <c r="F98" s="211">
        <v>2021</v>
      </c>
      <c r="G98" s="211">
        <v>2022</v>
      </c>
      <c r="H98" s="211">
        <v>2023</v>
      </c>
      <c r="I98" s="211">
        <v>2024</v>
      </c>
      <c r="J98" s="129" t="s">
        <v>28</v>
      </c>
    </row>
    <row r="99" spans="2:10" ht="15.75" customHeight="1" x14ac:dyDescent="0.25">
      <c r="B99" s="309" t="s">
        <v>295</v>
      </c>
      <c r="C99" s="323"/>
      <c r="D99" s="648"/>
      <c r="E99" s="648"/>
      <c r="F99" s="648"/>
      <c r="G99" s="648"/>
      <c r="H99" s="648"/>
      <c r="I99" s="648"/>
      <c r="J99" s="649"/>
    </row>
    <row r="100" spans="2:10" x14ac:dyDescent="0.25">
      <c r="B100" s="29" t="s">
        <v>296</v>
      </c>
      <c r="C100" s="352"/>
      <c r="D100" s="288" t="s">
        <v>243</v>
      </c>
      <c r="E100" s="630"/>
      <c r="F100" s="631"/>
      <c r="G100" s="631"/>
      <c r="H100" s="631"/>
      <c r="I100" s="632"/>
      <c r="J100" s="43" t="s">
        <v>34</v>
      </c>
    </row>
    <row r="101" spans="2:10" x14ac:dyDescent="0.25">
      <c r="B101" s="96" t="s">
        <v>297</v>
      </c>
      <c r="C101" s="352"/>
      <c r="D101" s="60" t="s">
        <v>71</v>
      </c>
      <c r="E101" s="34">
        <v>7</v>
      </c>
      <c r="F101" s="34">
        <v>17</v>
      </c>
      <c r="G101" s="353">
        <v>31.6</v>
      </c>
      <c r="H101" s="354">
        <v>47.7</v>
      </c>
      <c r="I101" s="354">
        <v>65</v>
      </c>
      <c r="J101" s="355" t="s">
        <v>298</v>
      </c>
    </row>
    <row r="102" spans="2:10" ht="15.75" customHeight="1" x14ac:dyDescent="0.25">
      <c r="B102" s="309" t="s">
        <v>299</v>
      </c>
      <c r="C102" s="302"/>
      <c r="D102" s="312"/>
      <c r="E102" s="312"/>
      <c r="F102" s="312"/>
      <c r="G102" s="312"/>
      <c r="H102" s="312"/>
      <c r="J102" s="313"/>
    </row>
    <row r="103" spans="2:10" ht="15.75" customHeight="1" x14ac:dyDescent="0.25">
      <c r="B103" s="356" t="s">
        <v>300</v>
      </c>
      <c r="C103" s="357"/>
      <c r="D103" s="358" t="s">
        <v>170</v>
      </c>
      <c r="E103" s="34" t="s">
        <v>301</v>
      </c>
      <c r="F103" s="34" t="s">
        <v>302</v>
      </c>
      <c r="G103" s="61">
        <v>277000</v>
      </c>
      <c r="H103" s="61">
        <v>270000</v>
      </c>
      <c r="I103" s="61">
        <v>258000</v>
      </c>
      <c r="J103" s="43" t="s">
        <v>34</v>
      </c>
    </row>
    <row r="104" spans="2:10" ht="15.75" thickBot="1" x14ac:dyDescent="0.3">
      <c r="B104" s="234" t="s">
        <v>303</v>
      </c>
      <c r="C104" s="359"/>
      <c r="D104" s="360" t="s">
        <v>170</v>
      </c>
      <c r="E104" s="321" t="s">
        <v>34</v>
      </c>
      <c r="F104" s="321">
        <v>43</v>
      </c>
      <c r="G104" s="321">
        <v>43</v>
      </c>
      <c r="H104" s="321">
        <v>43</v>
      </c>
      <c r="I104" s="321">
        <v>43</v>
      </c>
      <c r="J104" s="48" t="s">
        <v>34</v>
      </c>
    </row>
    <row r="105" spans="2:10" x14ac:dyDescent="0.25">
      <c r="B105" s="276"/>
      <c r="C105" s="240"/>
      <c r="D105" s="15"/>
      <c r="E105" s="14"/>
    </row>
    <row r="106" spans="2:10" x14ac:dyDescent="0.25"/>
    <row r="107" spans="2:10" x14ac:dyDescent="0.25"/>
    <row r="108" spans="2:10" x14ac:dyDescent="0.25"/>
    <row r="109" spans="2:10" x14ac:dyDescent="0.25"/>
    <row r="110" spans="2:10" x14ac:dyDescent="0.25"/>
  </sheetData>
  <mergeCells count="30">
    <mergeCell ref="E100:I100"/>
    <mergeCell ref="B58:J58"/>
    <mergeCell ref="D59:J59"/>
    <mergeCell ref="E60:J60"/>
    <mergeCell ref="E61:J61"/>
    <mergeCell ref="B63:J63"/>
    <mergeCell ref="D65:J65"/>
    <mergeCell ref="B83:C83"/>
    <mergeCell ref="E83:J83"/>
    <mergeCell ref="B97:C97"/>
    <mergeCell ref="E97:J97"/>
    <mergeCell ref="D99:J99"/>
    <mergeCell ref="E51:J51"/>
    <mergeCell ref="E52:J52"/>
    <mergeCell ref="E53:J53"/>
    <mergeCell ref="E54:J54"/>
    <mergeCell ref="B57:C57"/>
    <mergeCell ref="E57:J57"/>
    <mergeCell ref="E50:J50"/>
    <mergeCell ref="B3:C3"/>
    <mergeCell ref="E3:J3"/>
    <mergeCell ref="B9:C9"/>
    <mergeCell ref="E9:J9"/>
    <mergeCell ref="B21:C21"/>
    <mergeCell ref="E21:J21"/>
    <mergeCell ref="B46:C46"/>
    <mergeCell ref="E46:J46"/>
    <mergeCell ref="B47:J47"/>
    <mergeCell ref="E48:J48"/>
    <mergeCell ref="E49:J49"/>
  </mergeCells>
  <hyperlinks>
    <hyperlink ref="E57" r:id="rId1" display="Certifications" xr:uid="{F12B13CD-9C7A-4A76-9A9C-25ADE8DF8E45}"/>
    <hyperlink ref="E83" r:id="rId2" display="Certifications" xr:uid="{445664CB-1ECE-4A88-81AB-73824734947D}"/>
    <hyperlink ref="E83:J83" r:id="rId3" display="Safe and sustainable sites" xr:uid="{4CA8D090-60D0-460D-AA39-13DF862BCA66}"/>
    <hyperlink ref="E57:J57" r:id="rId4" display="Resilient Sourcing" xr:uid="{3605F3D3-10D7-4B3A-85BD-71F233F836A0}"/>
    <hyperlink ref="E97:J97" r:id="rId5" display="Sustainable Product Portfolio" xr:uid="{20D94356-828D-47C3-90CB-012FB9ED5A18}"/>
    <hyperlink ref="E46" r:id="rId6" xr:uid="{C9C5FE8D-D081-4A62-9C26-2605ED6FAFE1}"/>
    <hyperlink ref="E3" r:id="rId7" xr:uid="{01158674-5ED9-4B20-B6C4-C7E69F39674B}"/>
    <hyperlink ref="E9" r:id="rId8" display="https://lanxess.com/en/Responsibility/Material-Topics/Climate-Action-and-Energy-Efficiency" xr:uid="{76EE3BE9-6ECD-4B49-AB24-06955A105B5A}"/>
    <hyperlink ref="E21" r:id="rId9" display="https://lanxess.com/en/Responsibility/Material-Topics/Safe-and-sustainable-sites" xr:uid="{71A20809-C9CF-4A79-93E3-609DD782C452}"/>
    <hyperlink ref="E21:J21" r:id="rId10" display="Sustainable waste management" xr:uid="{B9609C03-86E8-411C-96CB-AC094CD74851}"/>
    <hyperlink ref="E9:J9" r:id="rId11" display="Clear strategy to lower emissions" xr:uid="{FA0DFE40-3B24-43A3-A23A-F1969B9B8F7E}"/>
    <hyperlink ref="D60" r:id="rId12" xr:uid="{AD29481D-2AA0-407C-8104-9E97512F129E}"/>
    <hyperlink ref="D61" r:id="rId13" xr:uid="{E3159CFC-E9C9-40E7-A11E-B0101FA94D30}"/>
    <hyperlink ref="D62" r:id="rId14" xr:uid="{F978C9A9-37BB-48E5-8B1B-2D4D0BCEB962}"/>
    <hyperlink ref="D100" r:id="rId15" xr:uid="{50086A5C-E691-4365-96C1-B53C50706309}"/>
  </hyperlinks>
  <pageMargins left="0.7" right="0.7" top="0.78740157499999996" bottom="0.78740157499999996" header="0.3" footer="0.3"/>
  <pageSetup paperSize="9" scale="42" orientation="portrait" r:id="rId16"/>
  <rowBreaks count="2" manualBreakCount="2">
    <brk id="43" max="10" man="1"/>
    <brk id="79" max="10" man="1"/>
  </rowBreak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D2731A-9355-4665-9BC7-30D15715FF9B}">
  <sheetPr>
    <tabColor rgb="FFFF0000"/>
  </sheetPr>
  <dimension ref="A1:X147"/>
  <sheetViews>
    <sheetView zoomScaleNormal="100" workbookViewId="0">
      <selection activeCell="B1" sqref="B1"/>
    </sheetView>
  </sheetViews>
  <sheetFormatPr baseColWidth="10" defaultColWidth="0" defaultRowHeight="14.25" zeroHeight="1" x14ac:dyDescent="0.25"/>
  <cols>
    <col min="1" max="1" width="5.85546875" style="14" customWidth="1"/>
    <col min="2" max="2" width="63.85546875" style="14" customWidth="1"/>
    <col min="3" max="3" width="4.5703125" style="14" customWidth="1"/>
    <col min="4" max="9" width="15.85546875" style="14" customWidth="1"/>
    <col min="10" max="10" width="17" style="14" bestFit="1" customWidth="1"/>
    <col min="11" max="11" width="5.85546875" style="14" customWidth="1"/>
    <col min="12" max="24" width="20.85546875" style="14" hidden="1" customWidth="1"/>
    <col min="25" max="16384" width="11.42578125" style="14" hidden="1"/>
  </cols>
  <sheetData>
    <row r="1" spans="2:10" ht="50.1" customHeight="1" x14ac:dyDescent="0.25"/>
    <row r="2" spans="2:10" s="362" customFormat="1" ht="45" customHeight="1" x14ac:dyDescent="0.25">
      <c r="B2" s="2" t="s">
        <v>304</v>
      </c>
      <c r="C2" s="361"/>
    </row>
    <row r="3" spans="2:10" ht="18" x14ac:dyDescent="0.25">
      <c r="B3" s="363" t="s">
        <v>305</v>
      </c>
      <c r="C3" s="363"/>
      <c r="G3" s="364"/>
    </row>
    <row r="4" spans="2:10" x14ac:dyDescent="0.25">
      <c r="B4" s="650" t="s">
        <v>306</v>
      </c>
      <c r="C4" s="650"/>
      <c r="D4" s="650" t="s">
        <v>307</v>
      </c>
      <c r="E4" s="650"/>
      <c r="F4" s="650"/>
      <c r="G4" s="650"/>
    </row>
    <row r="5" spans="2:10" x14ac:dyDescent="0.25">
      <c r="B5" s="650" t="s">
        <v>308</v>
      </c>
      <c r="C5" s="650"/>
      <c r="D5" s="650" t="s">
        <v>309</v>
      </c>
      <c r="E5" s="650"/>
      <c r="F5" s="650"/>
      <c r="G5" s="650"/>
    </row>
    <row r="6" spans="2:10" x14ac:dyDescent="0.25">
      <c r="B6" s="650" t="s">
        <v>310</v>
      </c>
      <c r="C6" s="650"/>
      <c r="D6" s="14" t="s">
        <v>311</v>
      </c>
    </row>
    <row r="7" spans="2:10" x14ac:dyDescent="0.25">
      <c r="B7" s="650" t="s">
        <v>312</v>
      </c>
      <c r="C7" s="650"/>
      <c r="D7" s="650" t="s">
        <v>633</v>
      </c>
      <c r="E7" s="650"/>
      <c r="F7" s="650"/>
      <c r="G7" s="650"/>
    </row>
    <row r="8" spans="2:10" ht="15" thickBot="1" x14ac:dyDescent="0.3"/>
    <row r="9" spans="2:10" ht="36.75" customHeight="1" thickBot="1" x14ac:dyDescent="0.3">
      <c r="B9" s="652" t="s">
        <v>313</v>
      </c>
      <c r="C9" s="652"/>
      <c r="D9" s="17" t="s">
        <v>23</v>
      </c>
      <c r="E9" s="607" t="s">
        <v>314</v>
      </c>
      <c r="F9" s="607"/>
      <c r="G9" s="607"/>
      <c r="H9" s="607"/>
      <c r="I9" s="365"/>
      <c r="J9" s="366"/>
    </row>
    <row r="10" spans="2:10" ht="30" x14ac:dyDescent="0.25">
      <c r="B10" s="659" t="s">
        <v>315</v>
      </c>
      <c r="C10" s="659"/>
      <c r="D10" s="367" t="s">
        <v>316</v>
      </c>
      <c r="E10" s="368" t="s">
        <v>317</v>
      </c>
      <c r="F10" s="368" t="s">
        <v>318</v>
      </c>
      <c r="G10" s="368" t="s">
        <v>319</v>
      </c>
      <c r="H10" s="368" t="s">
        <v>320</v>
      </c>
      <c r="I10" s="369" t="s">
        <v>28</v>
      </c>
      <c r="J10" s="660"/>
    </row>
    <row r="11" spans="2:10" ht="14.25" customHeight="1" x14ac:dyDescent="0.25">
      <c r="B11" s="663" t="s">
        <v>321</v>
      </c>
      <c r="C11" s="663"/>
      <c r="D11" s="370" t="s">
        <v>322</v>
      </c>
      <c r="E11" s="34" t="s">
        <v>323</v>
      </c>
      <c r="F11" s="34" t="s">
        <v>324</v>
      </c>
      <c r="G11" s="34" t="s">
        <v>324</v>
      </c>
      <c r="H11" s="34" t="s">
        <v>325</v>
      </c>
      <c r="I11" s="43" t="s">
        <v>34</v>
      </c>
      <c r="J11" s="661"/>
    </row>
    <row r="12" spans="2:10" ht="14.25" customHeight="1" x14ac:dyDescent="0.25">
      <c r="B12" s="663" t="s">
        <v>326</v>
      </c>
      <c r="C12" s="663"/>
      <c r="D12" s="370" t="s">
        <v>327</v>
      </c>
      <c r="E12" s="34" t="s">
        <v>327</v>
      </c>
      <c r="F12" s="34" t="s">
        <v>327</v>
      </c>
      <c r="G12" s="34" t="s">
        <v>328</v>
      </c>
      <c r="H12" s="34" t="s">
        <v>329</v>
      </c>
      <c r="I12" s="116" t="s">
        <v>330</v>
      </c>
      <c r="J12" s="661"/>
    </row>
    <row r="13" spans="2:10" ht="15" customHeight="1" thickBot="1" x14ac:dyDescent="0.3">
      <c r="B13" s="664" t="s">
        <v>331</v>
      </c>
      <c r="C13" s="664"/>
      <c r="D13" s="371" t="s">
        <v>332</v>
      </c>
      <c r="E13" s="372" t="s">
        <v>333</v>
      </c>
      <c r="F13" s="372" t="s">
        <v>334</v>
      </c>
      <c r="G13" s="373" t="s">
        <v>335</v>
      </c>
      <c r="H13" s="373" t="s">
        <v>34</v>
      </c>
      <c r="I13" s="374" t="s">
        <v>34</v>
      </c>
      <c r="J13" s="662"/>
    </row>
    <row r="14" spans="2:10" ht="30" customHeight="1" thickBot="1" x14ac:dyDescent="0.3">
      <c r="B14" s="651" t="s">
        <v>336</v>
      </c>
      <c r="C14" s="652"/>
      <c r="D14" s="17" t="s">
        <v>23</v>
      </c>
      <c r="E14" s="607" t="s">
        <v>337</v>
      </c>
      <c r="F14" s="607"/>
      <c r="G14" s="607"/>
      <c r="H14" s="607"/>
      <c r="I14" s="375"/>
      <c r="J14" s="376"/>
    </row>
    <row r="15" spans="2:10" hidden="1" x14ac:dyDescent="0.25">
      <c r="B15" s="377"/>
      <c r="C15" s="378" t="s">
        <v>338</v>
      </c>
      <c r="D15" s="379">
        <v>615</v>
      </c>
      <c r="E15" s="380">
        <v>251</v>
      </c>
      <c r="F15" s="380">
        <v>133</v>
      </c>
      <c r="G15" s="380">
        <v>251</v>
      </c>
      <c r="H15" s="380"/>
      <c r="I15" s="381"/>
      <c r="J15" s="382"/>
    </row>
    <row r="16" spans="2:10" hidden="1" x14ac:dyDescent="0.25">
      <c r="B16" s="653" t="s">
        <v>339</v>
      </c>
      <c r="C16" s="654"/>
      <c r="D16" s="383">
        <v>788</v>
      </c>
      <c r="E16" s="31">
        <v>325</v>
      </c>
      <c r="F16" s="31">
        <v>275</v>
      </c>
      <c r="G16" s="31">
        <v>325</v>
      </c>
      <c r="H16" s="31"/>
      <c r="I16" s="384" t="s">
        <v>34</v>
      </c>
      <c r="J16" s="385" t="s">
        <v>34</v>
      </c>
    </row>
    <row r="17" spans="2:11" ht="26.25" hidden="1" thickBot="1" x14ac:dyDescent="0.3">
      <c r="B17" s="655" t="s">
        <v>340</v>
      </c>
      <c r="C17" s="656"/>
      <c r="D17" s="386">
        <v>2407441</v>
      </c>
      <c r="E17" s="387">
        <v>702339</v>
      </c>
      <c r="F17" s="387">
        <v>552886</v>
      </c>
      <c r="G17" s="387">
        <v>1076921</v>
      </c>
      <c r="H17" s="387"/>
      <c r="I17" s="388" t="s">
        <v>341</v>
      </c>
      <c r="J17" s="389" t="s">
        <v>341</v>
      </c>
      <c r="K17" s="80"/>
    </row>
    <row r="18" spans="2:11" x14ac:dyDescent="0.25">
      <c r="B18" s="362"/>
      <c r="C18" s="362"/>
      <c r="D18" s="80"/>
      <c r="E18" s="80"/>
      <c r="F18" s="80"/>
      <c r="G18" s="80"/>
      <c r="H18" s="80"/>
      <c r="I18" s="390"/>
      <c r="J18" s="391"/>
      <c r="K18" s="80"/>
    </row>
    <row r="19" spans="2:11" ht="15" thickBot="1" x14ac:dyDescent="0.3"/>
    <row r="20" spans="2:11" ht="18" customHeight="1" thickBot="1" x14ac:dyDescent="0.3">
      <c r="B20" s="651" t="s">
        <v>342</v>
      </c>
      <c r="C20" s="651"/>
      <c r="D20" s="392" t="s">
        <v>26</v>
      </c>
      <c r="E20" s="393" t="s">
        <v>343</v>
      </c>
      <c r="F20" s="657" t="s">
        <v>344</v>
      </c>
      <c r="G20" s="657"/>
      <c r="H20" s="657"/>
      <c r="I20" s="657"/>
      <c r="J20" s="658"/>
    </row>
    <row r="21" spans="2:11" x14ac:dyDescent="0.25">
      <c r="B21" s="673" t="s">
        <v>345</v>
      </c>
      <c r="C21" s="673"/>
      <c r="D21" s="394" t="s">
        <v>346</v>
      </c>
      <c r="E21" s="395" t="s">
        <v>347</v>
      </c>
      <c r="F21" s="674" t="s">
        <v>34</v>
      </c>
      <c r="G21" s="674"/>
      <c r="H21" s="674"/>
      <c r="I21" s="674"/>
      <c r="J21" s="675"/>
    </row>
    <row r="22" spans="2:11" x14ac:dyDescent="0.25">
      <c r="B22" s="663" t="s">
        <v>348</v>
      </c>
      <c r="C22" s="663"/>
      <c r="D22" s="396" t="s">
        <v>349</v>
      </c>
      <c r="E22" s="397">
        <v>0.2</v>
      </c>
      <c r="F22" s="666" t="s">
        <v>350</v>
      </c>
      <c r="G22" s="666"/>
      <c r="H22" s="666"/>
      <c r="I22" s="666"/>
      <c r="J22" s="667"/>
    </row>
    <row r="23" spans="2:11" x14ac:dyDescent="0.25">
      <c r="B23" s="663" t="s">
        <v>351</v>
      </c>
      <c r="C23" s="663"/>
      <c r="D23" s="396" t="s">
        <v>34</v>
      </c>
      <c r="E23" s="398" t="s">
        <v>243</v>
      </c>
      <c r="F23" s="676" t="s">
        <v>352</v>
      </c>
      <c r="G23" s="676"/>
      <c r="H23" s="676"/>
      <c r="I23" s="676"/>
      <c r="J23" s="667"/>
    </row>
    <row r="24" spans="2:11" x14ac:dyDescent="0.25">
      <c r="B24" s="665" t="s">
        <v>353</v>
      </c>
      <c r="C24" s="665"/>
      <c r="D24" s="399" t="s">
        <v>34</v>
      </c>
      <c r="E24" s="400" t="s">
        <v>243</v>
      </c>
      <c r="F24" s="666" t="s">
        <v>354</v>
      </c>
      <c r="G24" s="666"/>
      <c r="H24" s="666"/>
      <c r="I24" s="666"/>
      <c r="J24" s="667"/>
    </row>
    <row r="25" spans="2:11" ht="15" thickBot="1" x14ac:dyDescent="0.3">
      <c r="B25" s="668" t="s">
        <v>355</v>
      </c>
      <c r="C25" s="668"/>
      <c r="D25" s="401" t="s">
        <v>34</v>
      </c>
      <c r="E25" s="402" t="s">
        <v>243</v>
      </c>
      <c r="F25" s="669" t="s">
        <v>356</v>
      </c>
      <c r="G25" s="669"/>
      <c r="H25" s="669"/>
      <c r="I25" s="669"/>
      <c r="J25" s="670"/>
    </row>
    <row r="26" spans="2:11" x14ac:dyDescent="0.25">
      <c r="B26" s="82"/>
      <c r="C26" s="82"/>
      <c r="D26" s="403"/>
      <c r="E26" s="404"/>
      <c r="F26" s="405"/>
      <c r="G26" s="405"/>
      <c r="H26" s="405"/>
      <c r="I26" s="405"/>
      <c r="J26" s="405"/>
    </row>
    <row r="27" spans="2:11" ht="15" customHeight="1" thickBot="1" x14ac:dyDescent="0.3">
      <c r="B27" s="671"/>
      <c r="C27" s="671"/>
      <c r="D27" s="671"/>
      <c r="E27" s="671"/>
      <c r="F27" s="671"/>
      <c r="G27" s="671"/>
      <c r="H27" s="671"/>
      <c r="I27" s="671"/>
      <c r="J27" s="671"/>
    </row>
    <row r="28" spans="2:11" ht="36.75" customHeight="1" thickBot="1" x14ac:dyDescent="0.3">
      <c r="B28" s="652" t="s">
        <v>357</v>
      </c>
      <c r="C28" s="652"/>
      <c r="D28" s="124" t="s">
        <v>23</v>
      </c>
      <c r="E28" s="672" t="s">
        <v>358</v>
      </c>
      <c r="F28" s="672"/>
      <c r="G28" s="672"/>
      <c r="H28" s="672"/>
      <c r="I28" s="406"/>
      <c r="J28" s="407"/>
    </row>
    <row r="29" spans="2:11" ht="45" x14ac:dyDescent="0.25">
      <c r="B29" s="659" t="s">
        <v>315</v>
      </c>
      <c r="C29" s="677"/>
      <c r="D29" s="408" t="s">
        <v>359</v>
      </c>
      <c r="E29" s="409" t="s">
        <v>360</v>
      </c>
      <c r="F29" s="409" t="s">
        <v>361</v>
      </c>
      <c r="G29" s="409" t="s">
        <v>362</v>
      </c>
      <c r="H29" s="409" t="s">
        <v>363</v>
      </c>
      <c r="I29" s="410" t="s">
        <v>364</v>
      </c>
      <c r="J29" s="411" t="s">
        <v>320</v>
      </c>
    </row>
    <row r="30" spans="2:11" ht="15" x14ac:dyDescent="0.25">
      <c r="B30" s="663" t="s">
        <v>321</v>
      </c>
      <c r="C30" s="665"/>
      <c r="D30" s="412" t="s">
        <v>365</v>
      </c>
      <c r="E30" s="413" t="s">
        <v>34</v>
      </c>
      <c r="F30" s="413" t="s">
        <v>34</v>
      </c>
      <c r="G30" s="413" t="s">
        <v>34</v>
      </c>
      <c r="H30" s="413" t="s">
        <v>34</v>
      </c>
      <c r="I30" s="414" t="s">
        <v>34</v>
      </c>
      <c r="J30" s="415" t="s">
        <v>34</v>
      </c>
    </row>
    <row r="31" spans="2:11" x14ac:dyDescent="0.25">
      <c r="B31" s="663" t="s">
        <v>366</v>
      </c>
      <c r="C31" s="665"/>
      <c r="D31" s="370">
        <v>67</v>
      </c>
      <c r="E31" s="34">
        <v>63</v>
      </c>
      <c r="F31" s="34">
        <v>65</v>
      </c>
      <c r="G31" s="34">
        <v>67</v>
      </c>
      <c r="H31" s="34">
        <v>67</v>
      </c>
      <c r="I31" s="116">
        <v>65</v>
      </c>
      <c r="J31" s="416">
        <f>AVERAGE(D31:I31)</f>
        <v>65.666666666666671</v>
      </c>
    </row>
    <row r="32" spans="2:11" x14ac:dyDescent="0.25">
      <c r="B32" s="663" t="s">
        <v>326</v>
      </c>
      <c r="C32" s="665"/>
      <c r="D32" s="370" t="s">
        <v>327</v>
      </c>
      <c r="E32" s="34" t="s">
        <v>327</v>
      </c>
      <c r="F32" s="34" t="s">
        <v>328</v>
      </c>
      <c r="G32" s="34" t="s">
        <v>328</v>
      </c>
      <c r="H32" s="34" t="s">
        <v>327</v>
      </c>
      <c r="I32" s="116" t="s">
        <v>327</v>
      </c>
      <c r="J32" s="417" t="s">
        <v>367</v>
      </c>
    </row>
    <row r="33" spans="2:10" ht="39" customHeight="1" x14ac:dyDescent="0.25">
      <c r="B33" s="663" t="s">
        <v>331</v>
      </c>
      <c r="C33" s="665"/>
      <c r="D33" s="418" t="s">
        <v>368</v>
      </c>
      <c r="E33" s="419" t="s">
        <v>369</v>
      </c>
      <c r="F33" s="419" t="s">
        <v>370</v>
      </c>
      <c r="G33" s="419" t="s">
        <v>371</v>
      </c>
      <c r="H33" s="419" t="s">
        <v>372</v>
      </c>
      <c r="I33" s="420" t="s">
        <v>373</v>
      </c>
      <c r="J33" s="417" t="s">
        <v>34</v>
      </c>
    </row>
    <row r="34" spans="2:10" x14ac:dyDescent="0.25">
      <c r="B34" s="665" t="s">
        <v>374</v>
      </c>
      <c r="C34" s="678"/>
      <c r="D34" s="421" t="s">
        <v>243</v>
      </c>
      <c r="E34" s="419" t="s">
        <v>243</v>
      </c>
      <c r="F34" s="419" t="s">
        <v>243</v>
      </c>
      <c r="G34" s="419" t="s">
        <v>243</v>
      </c>
      <c r="H34" s="419" t="s">
        <v>243</v>
      </c>
      <c r="I34" s="420" t="s">
        <v>243</v>
      </c>
      <c r="J34" s="417" t="s">
        <v>34</v>
      </c>
    </row>
    <row r="35" spans="2:10" x14ac:dyDescent="0.25">
      <c r="B35" s="663" t="s">
        <v>375</v>
      </c>
      <c r="C35" s="665"/>
      <c r="D35" s="370">
        <v>3</v>
      </c>
      <c r="E35" s="34">
        <v>4</v>
      </c>
      <c r="F35" s="34">
        <v>9</v>
      </c>
      <c r="G35" s="34">
        <v>7</v>
      </c>
      <c r="H35" s="34">
        <v>10</v>
      </c>
      <c r="I35" s="116">
        <v>1</v>
      </c>
      <c r="J35" s="416">
        <f>AVERAGE(D35:I35)</f>
        <v>5.666666666666667</v>
      </c>
    </row>
    <row r="36" spans="2:10" x14ac:dyDescent="0.25">
      <c r="B36" s="663" t="s">
        <v>376</v>
      </c>
      <c r="C36" s="665"/>
      <c r="D36" s="370">
        <v>3</v>
      </c>
      <c r="E36" s="34">
        <v>2</v>
      </c>
      <c r="F36" s="34">
        <v>2</v>
      </c>
      <c r="G36" s="34">
        <v>1</v>
      </c>
      <c r="H36" s="34">
        <v>2</v>
      </c>
      <c r="I36" s="116">
        <v>1</v>
      </c>
      <c r="J36" s="416">
        <f>AVERAGE(D36:I36)</f>
        <v>1.8333333333333333</v>
      </c>
    </row>
    <row r="37" spans="2:10" x14ac:dyDescent="0.25">
      <c r="B37" s="663" t="s">
        <v>377</v>
      </c>
      <c r="C37" s="665"/>
      <c r="D37" s="370">
        <v>2</v>
      </c>
      <c r="E37" s="34">
        <v>3</v>
      </c>
      <c r="F37" s="34">
        <v>3</v>
      </c>
      <c r="G37" s="34">
        <v>3</v>
      </c>
      <c r="H37" s="34">
        <v>2</v>
      </c>
      <c r="I37" s="116">
        <v>2</v>
      </c>
      <c r="J37" s="416">
        <f>AVERAGE(D37:I37)</f>
        <v>2.5</v>
      </c>
    </row>
    <row r="38" spans="2:10" x14ac:dyDescent="0.25">
      <c r="B38" s="663" t="s">
        <v>378</v>
      </c>
      <c r="C38" s="665"/>
      <c r="D38" s="370" t="s">
        <v>365</v>
      </c>
      <c r="E38" s="34" t="s">
        <v>379</v>
      </c>
      <c r="F38" s="34" t="s">
        <v>34</v>
      </c>
      <c r="G38" s="34" t="s">
        <v>34</v>
      </c>
      <c r="H38" s="34" t="s">
        <v>34</v>
      </c>
      <c r="I38" s="116" t="s">
        <v>379</v>
      </c>
      <c r="J38" s="417" t="s">
        <v>380</v>
      </c>
    </row>
    <row r="39" spans="2:10" x14ac:dyDescent="0.25">
      <c r="B39" s="663" t="s">
        <v>381</v>
      </c>
      <c r="C39" s="665"/>
      <c r="D39" s="422" t="s">
        <v>34</v>
      </c>
      <c r="E39" s="34" t="s">
        <v>379</v>
      </c>
      <c r="F39" s="34" t="s">
        <v>34</v>
      </c>
      <c r="G39" s="34" t="s">
        <v>382</v>
      </c>
      <c r="H39" s="34" t="s">
        <v>379</v>
      </c>
      <c r="I39" s="423" t="s">
        <v>34</v>
      </c>
      <c r="J39" s="417" t="s">
        <v>380</v>
      </c>
    </row>
    <row r="40" spans="2:10" x14ac:dyDescent="0.25">
      <c r="B40" s="663" t="s">
        <v>383</v>
      </c>
      <c r="C40" s="665"/>
      <c r="D40" s="370" t="s">
        <v>365</v>
      </c>
      <c r="E40" s="34" t="s">
        <v>34</v>
      </c>
      <c r="F40" s="34" t="s">
        <v>379</v>
      </c>
      <c r="G40" s="34" t="s">
        <v>34</v>
      </c>
      <c r="H40" s="34" t="s">
        <v>34</v>
      </c>
      <c r="I40" s="423" t="s">
        <v>34</v>
      </c>
      <c r="J40" s="417" t="s">
        <v>384</v>
      </c>
    </row>
    <row r="41" spans="2:10" ht="15" thickBot="1" x14ac:dyDescent="0.3">
      <c r="B41" s="668" t="s">
        <v>385</v>
      </c>
      <c r="C41" s="679"/>
      <c r="D41" s="424" t="s">
        <v>365</v>
      </c>
      <c r="E41" s="321" t="s">
        <v>34</v>
      </c>
      <c r="F41" s="321" t="s">
        <v>379</v>
      </c>
      <c r="G41" s="321" t="s">
        <v>34</v>
      </c>
      <c r="H41" s="321" t="s">
        <v>379</v>
      </c>
      <c r="I41" s="425" t="s">
        <v>34</v>
      </c>
      <c r="J41" s="426" t="s">
        <v>386</v>
      </c>
    </row>
    <row r="42" spans="2:10" ht="18" x14ac:dyDescent="0.25">
      <c r="B42" s="680" t="s">
        <v>387</v>
      </c>
      <c r="C42" s="681"/>
      <c r="D42" s="682"/>
      <c r="E42" s="682"/>
      <c r="F42" s="682"/>
      <c r="G42" s="682"/>
      <c r="H42" s="682"/>
      <c r="I42" s="683"/>
    </row>
    <row r="43" spans="2:10" x14ac:dyDescent="0.25">
      <c r="B43" s="663" t="s">
        <v>388</v>
      </c>
      <c r="C43" s="665"/>
      <c r="D43" s="427" t="s">
        <v>379</v>
      </c>
      <c r="E43" s="61" t="s">
        <v>379</v>
      </c>
      <c r="F43" s="61" t="s">
        <v>379</v>
      </c>
      <c r="G43" s="61" t="s">
        <v>379</v>
      </c>
      <c r="H43" s="61" t="s">
        <v>379</v>
      </c>
      <c r="I43" s="428" t="s">
        <v>379</v>
      </c>
    </row>
    <row r="44" spans="2:10" x14ac:dyDescent="0.25">
      <c r="B44" s="665" t="s">
        <v>389</v>
      </c>
      <c r="C44" s="665"/>
      <c r="D44" s="427" t="s">
        <v>379</v>
      </c>
      <c r="E44" s="61" t="s">
        <v>379</v>
      </c>
      <c r="F44" s="61"/>
      <c r="G44" s="61"/>
      <c r="H44" s="61"/>
      <c r="I44" s="429" t="s">
        <v>379</v>
      </c>
    </row>
    <row r="45" spans="2:10" x14ac:dyDescent="0.25">
      <c r="B45" s="665" t="s">
        <v>390</v>
      </c>
      <c r="C45" s="665"/>
      <c r="D45" s="427" t="s">
        <v>379</v>
      </c>
      <c r="E45" s="61" t="s">
        <v>379</v>
      </c>
      <c r="F45" s="61"/>
      <c r="G45" s="61"/>
      <c r="H45" s="61"/>
      <c r="I45" s="429" t="s">
        <v>379</v>
      </c>
    </row>
    <row r="46" spans="2:10" x14ac:dyDescent="0.25">
      <c r="B46" s="665" t="s">
        <v>391</v>
      </c>
      <c r="C46" s="665"/>
      <c r="D46" s="427" t="s">
        <v>379</v>
      </c>
      <c r="E46" s="61" t="s">
        <v>379</v>
      </c>
      <c r="F46" s="61" t="s">
        <v>379</v>
      </c>
      <c r="G46" s="61" t="s">
        <v>379</v>
      </c>
      <c r="H46" s="61" t="s">
        <v>379</v>
      </c>
      <c r="I46" s="429" t="s">
        <v>379</v>
      </c>
    </row>
    <row r="47" spans="2:10" x14ac:dyDescent="0.25">
      <c r="B47" s="665" t="s">
        <v>392</v>
      </c>
      <c r="C47" s="665"/>
      <c r="D47" s="427" t="s">
        <v>379</v>
      </c>
      <c r="E47" s="61" t="s">
        <v>379</v>
      </c>
      <c r="F47" s="61" t="s">
        <v>379</v>
      </c>
      <c r="G47" s="61" t="s">
        <v>379</v>
      </c>
      <c r="H47" s="61" t="s">
        <v>379</v>
      </c>
      <c r="I47" s="429" t="s">
        <v>379</v>
      </c>
    </row>
    <row r="48" spans="2:10" x14ac:dyDescent="0.25">
      <c r="B48" s="665" t="s">
        <v>393</v>
      </c>
      <c r="C48" s="665"/>
      <c r="D48" s="427"/>
      <c r="E48" s="61"/>
      <c r="F48" s="61"/>
      <c r="G48" s="61" t="s">
        <v>379</v>
      </c>
      <c r="H48" s="61" t="s">
        <v>379</v>
      </c>
      <c r="I48" s="429"/>
    </row>
    <row r="49" spans="2:10" x14ac:dyDescent="0.25">
      <c r="B49" s="665" t="s">
        <v>394</v>
      </c>
      <c r="C49" s="665"/>
      <c r="D49" s="427"/>
      <c r="E49" s="61" t="s">
        <v>379</v>
      </c>
      <c r="F49" s="61"/>
      <c r="G49" s="61" t="s">
        <v>379</v>
      </c>
      <c r="H49" s="61" t="s">
        <v>379</v>
      </c>
      <c r="I49" s="429"/>
    </row>
    <row r="50" spans="2:10" x14ac:dyDescent="0.25">
      <c r="B50" s="665" t="s">
        <v>395</v>
      </c>
      <c r="C50" s="665"/>
      <c r="D50" s="427"/>
      <c r="E50" s="61" t="s">
        <v>379</v>
      </c>
      <c r="F50" s="61"/>
      <c r="G50" s="61" t="s">
        <v>379</v>
      </c>
      <c r="H50" s="61" t="s">
        <v>379</v>
      </c>
      <c r="I50" s="429"/>
    </row>
    <row r="51" spans="2:10" x14ac:dyDescent="0.25">
      <c r="B51" s="663" t="s">
        <v>396</v>
      </c>
      <c r="C51" s="665"/>
      <c r="D51" s="427" t="s">
        <v>379</v>
      </c>
      <c r="E51" s="61"/>
      <c r="F51" s="61" t="s">
        <v>379</v>
      </c>
      <c r="G51" s="61"/>
      <c r="H51" s="61" t="s">
        <v>379</v>
      </c>
      <c r="I51" s="429"/>
    </row>
    <row r="52" spans="2:10" x14ac:dyDescent="0.25">
      <c r="B52" s="663" t="s">
        <v>397</v>
      </c>
      <c r="C52" s="689"/>
      <c r="D52" s="427" t="s">
        <v>379</v>
      </c>
      <c r="E52" s="61"/>
      <c r="F52" s="61" t="s">
        <v>379</v>
      </c>
      <c r="G52" s="61"/>
      <c r="H52" s="61"/>
      <c r="I52" s="429" t="s">
        <v>379</v>
      </c>
    </row>
    <row r="53" spans="2:10" ht="15" thickBot="1" x14ac:dyDescent="0.3">
      <c r="B53" s="668" t="s">
        <v>398</v>
      </c>
      <c r="C53" s="690"/>
      <c r="D53" s="430" t="s">
        <v>379</v>
      </c>
      <c r="E53" s="74" t="s">
        <v>379</v>
      </c>
      <c r="F53" s="74" t="s">
        <v>379</v>
      </c>
      <c r="G53" s="74" t="s">
        <v>379</v>
      </c>
      <c r="H53" s="74" t="s">
        <v>379</v>
      </c>
      <c r="I53" s="431" t="s">
        <v>379</v>
      </c>
    </row>
    <row r="54" spans="2:10" ht="36.75" customHeight="1" thickBot="1" x14ac:dyDescent="0.3">
      <c r="B54" s="691" t="s">
        <v>336</v>
      </c>
      <c r="C54" s="692"/>
      <c r="D54" s="17" t="s">
        <v>23</v>
      </c>
      <c r="E54" s="607" t="s">
        <v>399</v>
      </c>
      <c r="F54" s="693"/>
      <c r="G54" s="693"/>
      <c r="H54" s="693"/>
      <c r="I54" s="376"/>
      <c r="J54" s="432"/>
    </row>
    <row r="55" spans="2:10" x14ac:dyDescent="0.25">
      <c r="B55" s="82"/>
      <c r="C55" s="82"/>
      <c r="D55" s="80"/>
      <c r="E55" s="80"/>
      <c r="F55" s="80"/>
      <c r="G55" s="80"/>
      <c r="H55" s="80"/>
      <c r="I55" s="80"/>
    </row>
    <row r="56" spans="2:10" ht="15" thickBot="1" x14ac:dyDescent="0.3">
      <c r="D56" s="122"/>
      <c r="E56" s="122"/>
      <c r="F56" s="122"/>
      <c r="G56" s="122"/>
      <c r="H56" s="122"/>
      <c r="I56" s="122"/>
      <c r="J56" s="122"/>
    </row>
    <row r="57" spans="2:10" ht="36.75" customHeight="1" thickBot="1" x14ac:dyDescent="0.3">
      <c r="B57" s="694" t="s">
        <v>400</v>
      </c>
      <c r="C57" s="694"/>
      <c r="D57" s="124" t="s">
        <v>23</v>
      </c>
      <c r="E57" s="672" t="s">
        <v>358</v>
      </c>
      <c r="F57" s="672"/>
      <c r="G57" s="672"/>
      <c r="H57" s="672"/>
      <c r="I57" s="406"/>
      <c r="J57" s="407"/>
    </row>
    <row r="58" spans="2:10" ht="30" x14ac:dyDescent="0.25">
      <c r="B58" s="686" t="s">
        <v>315</v>
      </c>
      <c r="C58" s="687"/>
      <c r="D58" s="409" t="s">
        <v>401</v>
      </c>
      <c r="E58" s="409" t="s">
        <v>622</v>
      </c>
      <c r="F58" s="409" t="s">
        <v>624</v>
      </c>
      <c r="G58" s="409" t="s">
        <v>402</v>
      </c>
      <c r="H58" s="409" t="s">
        <v>625</v>
      </c>
      <c r="I58" s="410" t="s">
        <v>403</v>
      </c>
      <c r="J58" s="411" t="s">
        <v>320</v>
      </c>
    </row>
    <row r="59" spans="2:10" ht="42.75" x14ac:dyDescent="0.25">
      <c r="B59" s="663" t="s">
        <v>321</v>
      </c>
      <c r="C59" s="688"/>
      <c r="D59" s="413" t="s">
        <v>621</v>
      </c>
      <c r="E59" s="413"/>
      <c r="F59" s="193"/>
      <c r="G59" s="413" t="s">
        <v>34</v>
      </c>
      <c r="H59" s="413" t="s">
        <v>34</v>
      </c>
      <c r="I59" s="32" t="s">
        <v>34</v>
      </c>
      <c r="J59" s="415" t="s">
        <v>34</v>
      </c>
    </row>
    <row r="60" spans="2:10" x14ac:dyDescent="0.25">
      <c r="B60" s="663" t="s">
        <v>366</v>
      </c>
      <c r="C60" s="688"/>
      <c r="D60" s="34">
        <v>56</v>
      </c>
      <c r="E60" s="34">
        <v>51</v>
      </c>
      <c r="F60" s="193">
        <v>62</v>
      </c>
      <c r="G60" s="34">
        <v>46</v>
      </c>
      <c r="H60" s="34">
        <v>48</v>
      </c>
      <c r="I60" s="116">
        <v>53</v>
      </c>
      <c r="J60" s="416">
        <f>AVERAGE(D60:I60)</f>
        <v>52.666666666666664</v>
      </c>
    </row>
    <row r="61" spans="2:10" x14ac:dyDescent="0.25">
      <c r="B61" s="663" t="s">
        <v>326</v>
      </c>
      <c r="C61" s="688"/>
      <c r="D61" s="34" t="s">
        <v>328</v>
      </c>
      <c r="E61" s="34" t="s">
        <v>328</v>
      </c>
      <c r="F61" s="172" t="s">
        <v>327</v>
      </c>
      <c r="G61" s="34" t="s">
        <v>327</v>
      </c>
      <c r="H61" s="34" t="s">
        <v>327</v>
      </c>
      <c r="I61" s="116" t="s">
        <v>328</v>
      </c>
      <c r="J61" s="417" t="s">
        <v>404</v>
      </c>
    </row>
    <row r="62" spans="2:10" x14ac:dyDescent="0.25">
      <c r="B62" s="663" t="s">
        <v>331</v>
      </c>
      <c r="C62" s="688"/>
      <c r="D62" s="597" t="s">
        <v>405</v>
      </c>
      <c r="E62" s="598" t="s">
        <v>623</v>
      </c>
      <c r="F62" s="598" t="s">
        <v>623</v>
      </c>
      <c r="G62" s="597" t="s">
        <v>369</v>
      </c>
      <c r="H62" s="598" t="s">
        <v>623</v>
      </c>
      <c r="I62" s="599" t="s">
        <v>372</v>
      </c>
      <c r="J62" s="600" t="s">
        <v>34</v>
      </c>
    </row>
    <row r="63" spans="2:10" x14ac:dyDescent="0.25">
      <c r="B63" s="663" t="s">
        <v>375</v>
      </c>
      <c r="C63" s="688"/>
      <c r="D63" s="598">
        <v>4</v>
      </c>
      <c r="E63" s="598">
        <v>0</v>
      </c>
      <c r="F63" s="560">
        <v>0</v>
      </c>
      <c r="G63" s="598">
        <v>5</v>
      </c>
      <c r="H63" s="598">
        <v>0</v>
      </c>
      <c r="I63" s="599">
        <v>10</v>
      </c>
      <c r="J63" s="601">
        <f>AVERAGE(D63:I63)</f>
        <v>3.1666666666666665</v>
      </c>
    </row>
    <row r="64" spans="2:10" x14ac:dyDescent="0.25">
      <c r="B64" s="663" t="s">
        <v>376</v>
      </c>
      <c r="C64" s="688"/>
      <c r="D64" s="598">
        <v>3</v>
      </c>
      <c r="E64" s="598">
        <v>2</v>
      </c>
      <c r="F64" s="560">
        <v>0</v>
      </c>
      <c r="G64" s="598">
        <v>1</v>
      </c>
      <c r="H64" s="598">
        <v>0</v>
      </c>
      <c r="I64" s="599">
        <v>1</v>
      </c>
      <c r="J64" s="601">
        <v>1.1666666666666667</v>
      </c>
    </row>
    <row r="65" spans="2:10" x14ac:dyDescent="0.25">
      <c r="B65" s="663" t="s">
        <v>406</v>
      </c>
      <c r="C65" s="688"/>
      <c r="D65" s="602" t="s">
        <v>379</v>
      </c>
      <c r="E65" s="598" t="s">
        <v>379</v>
      </c>
      <c r="F65" s="603" t="s">
        <v>34</v>
      </c>
      <c r="G65" s="602" t="s">
        <v>34</v>
      </c>
      <c r="H65" s="602" t="s">
        <v>34</v>
      </c>
      <c r="I65" s="599" t="s">
        <v>379</v>
      </c>
      <c r="J65" s="600" t="s">
        <v>380</v>
      </c>
    </row>
    <row r="66" spans="2:10" x14ac:dyDescent="0.25">
      <c r="B66" s="663" t="s">
        <v>381</v>
      </c>
      <c r="C66" s="688"/>
      <c r="D66" s="34" t="s">
        <v>379</v>
      </c>
      <c r="E66" s="434" t="s">
        <v>34</v>
      </c>
      <c r="F66" s="592" t="s">
        <v>34</v>
      </c>
      <c r="G66" s="34" t="s">
        <v>379</v>
      </c>
      <c r="H66" s="434" t="s">
        <v>34</v>
      </c>
      <c r="I66" s="423" t="s">
        <v>379</v>
      </c>
      <c r="J66" s="417" t="s">
        <v>380</v>
      </c>
    </row>
    <row r="67" spans="2:10" ht="15" thickBot="1" x14ac:dyDescent="0.3">
      <c r="B67" s="668" t="s">
        <v>383</v>
      </c>
      <c r="C67" s="695"/>
      <c r="D67" s="321" t="s">
        <v>379</v>
      </c>
      <c r="E67" s="321" t="s">
        <v>379</v>
      </c>
      <c r="F67" s="593" t="s">
        <v>34</v>
      </c>
      <c r="G67" s="174" t="s">
        <v>34</v>
      </c>
      <c r="H67" s="174" t="s">
        <v>34</v>
      </c>
      <c r="I67" s="425" t="s">
        <v>34</v>
      </c>
      <c r="J67" s="426" t="s">
        <v>384</v>
      </c>
    </row>
    <row r="68" spans="2:10" ht="18" x14ac:dyDescent="0.25">
      <c r="B68" s="696" t="s">
        <v>387</v>
      </c>
      <c r="C68" s="697"/>
      <c r="D68" s="684"/>
      <c r="E68" s="684"/>
      <c r="F68" s="684"/>
      <c r="G68" s="684"/>
      <c r="H68" s="684"/>
      <c r="I68" s="685"/>
      <c r="J68" s="435"/>
    </row>
    <row r="69" spans="2:10" x14ac:dyDescent="0.25">
      <c r="B69" s="663" t="s">
        <v>388</v>
      </c>
      <c r="C69" s="665"/>
      <c r="D69" s="427"/>
      <c r="E69" s="61"/>
      <c r="F69" s="61"/>
      <c r="G69" s="61"/>
      <c r="H69" s="61"/>
      <c r="I69" s="429"/>
      <c r="J69" s="435"/>
    </row>
    <row r="70" spans="2:10" x14ac:dyDescent="0.25">
      <c r="B70" s="665" t="s">
        <v>389</v>
      </c>
      <c r="C70" s="665"/>
      <c r="D70" s="427" t="s">
        <v>379</v>
      </c>
      <c r="E70" s="61" t="s">
        <v>379</v>
      </c>
      <c r="F70" s="61" t="s">
        <v>379</v>
      </c>
      <c r="G70" s="61" t="s">
        <v>379</v>
      </c>
      <c r="H70" s="61" t="s">
        <v>379</v>
      </c>
      <c r="I70" s="429" t="s">
        <v>379</v>
      </c>
      <c r="J70" s="435"/>
    </row>
    <row r="71" spans="2:10" x14ac:dyDescent="0.25">
      <c r="B71" s="665" t="s">
        <v>390</v>
      </c>
      <c r="C71" s="665"/>
      <c r="D71" s="427" t="s">
        <v>379</v>
      </c>
      <c r="E71" s="61"/>
      <c r="F71" s="61" t="s">
        <v>379</v>
      </c>
      <c r="G71" s="61"/>
      <c r="H71" s="61" t="s">
        <v>379</v>
      </c>
      <c r="I71" s="429" t="s">
        <v>379</v>
      </c>
      <c r="J71" s="435"/>
    </row>
    <row r="72" spans="2:10" x14ac:dyDescent="0.25">
      <c r="B72" s="665" t="s">
        <v>391</v>
      </c>
      <c r="C72" s="665"/>
      <c r="D72" s="427"/>
      <c r="E72" s="61" t="s">
        <v>379</v>
      </c>
      <c r="F72" s="61"/>
      <c r="G72" s="61"/>
      <c r="H72" s="61"/>
      <c r="I72" s="429"/>
      <c r="J72" s="435"/>
    </row>
    <row r="73" spans="2:10" x14ac:dyDescent="0.25">
      <c r="B73" s="665" t="s">
        <v>394</v>
      </c>
      <c r="C73" s="665"/>
      <c r="D73" s="427" t="s">
        <v>379</v>
      </c>
      <c r="E73" s="61" t="s">
        <v>379</v>
      </c>
      <c r="F73" s="61"/>
      <c r="G73" s="61" t="s">
        <v>379</v>
      </c>
      <c r="H73" s="61"/>
      <c r="I73" s="429" t="s">
        <v>379</v>
      </c>
      <c r="J73" s="435"/>
    </row>
    <row r="74" spans="2:10" x14ac:dyDescent="0.25">
      <c r="B74" s="665" t="s">
        <v>395</v>
      </c>
      <c r="C74" s="665"/>
      <c r="D74" s="427" t="s">
        <v>379</v>
      </c>
      <c r="E74" s="61"/>
      <c r="F74" s="61" t="s">
        <v>379</v>
      </c>
      <c r="G74" s="61" t="s">
        <v>379</v>
      </c>
      <c r="H74" s="61"/>
      <c r="I74" s="429" t="s">
        <v>379</v>
      </c>
      <c r="J74" s="435"/>
    </row>
    <row r="75" spans="2:10" x14ac:dyDescent="0.25">
      <c r="B75" s="436" t="s">
        <v>396</v>
      </c>
      <c r="C75" s="437"/>
      <c r="D75" s="438" t="s">
        <v>379</v>
      </c>
      <c r="E75" s="64" t="s">
        <v>379</v>
      </c>
      <c r="F75" s="64" t="s">
        <v>379</v>
      </c>
      <c r="G75" s="64"/>
      <c r="H75" s="64"/>
      <c r="I75" s="439"/>
      <c r="J75" s="435"/>
    </row>
    <row r="76" spans="2:10" x14ac:dyDescent="0.25">
      <c r="B76" s="436" t="s">
        <v>397</v>
      </c>
      <c r="C76" s="437"/>
      <c r="D76" s="438"/>
      <c r="E76" s="64" t="s">
        <v>379</v>
      </c>
      <c r="F76" s="64" t="s">
        <v>379</v>
      </c>
      <c r="G76" s="64" t="s">
        <v>379</v>
      </c>
      <c r="H76" s="64"/>
      <c r="I76" s="439"/>
      <c r="J76" s="435"/>
    </row>
    <row r="77" spans="2:10" ht="15" thickBot="1" x14ac:dyDescent="0.3">
      <c r="B77" s="679" t="s">
        <v>398</v>
      </c>
      <c r="C77" s="679"/>
      <c r="D77" s="430"/>
      <c r="E77" s="74"/>
      <c r="F77" s="74" t="s">
        <v>379</v>
      </c>
      <c r="G77" s="74"/>
      <c r="H77" s="74"/>
      <c r="I77" s="431"/>
      <c r="J77" s="435"/>
    </row>
    <row r="78" spans="2:10" x14ac:dyDescent="0.25">
      <c r="D78" s="122"/>
      <c r="E78" s="122"/>
      <c r="F78" s="122"/>
      <c r="G78" s="122"/>
      <c r="H78" s="122"/>
      <c r="I78" s="122"/>
      <c r="J78" s="122"/>
    </row>
    <row r="79" spans="2:10" ht="15" thickBot="1" x14ac:dyDescent="0.3">
      <c r="D79" s="122"/>
      <c r="E79" s="122"/>
      <c r="F79" s="122"/>
      <c r="G79" s="122"/>
      <c r="H79" s="122"/>
      <c r="I79" s="122"/>
      <c r="J79" s="122"/>
    </row>
    <row r="80" spans="2:10" ht="18.75" thickBot="1" x14ac:dyDescent="0.3">
      <c r="B80" s="651" t="s">
        <v>407</v>
      </c>
      <c r="C80" s="651"/>
      <c r="D80" s="392" t="s">
        <v>26</v>
      </c>
      <c r="E80" s="702" t="s">
        <v>343</v>
      </c>
      <c r="F80" s="703"/>
      <c r="G80" s="122"/>
      <c r="H80" s="122"/>
      <c r="I80" s="122"/>
      <c r="J80" s="122"/>
    </row>
    <row r="81" spans="2:10" ht="15" customHeight="1" x14ac:dyDescent="0.25">
      <c r="B81" s="673" t="s">
        <v>408</v>
      </c>
      <c r="C81" s="673"/>
      <c r="D81" s="440" t="s">
        <v>34</v>
      </c>
      <c r="E81" s="704" t="s">
        <v>409</v>
      </c>
      <c r="F81" s="705"/>
      <c r="G81" s="122"/>
      <c r="H81" s="122"/>
      <c r="I81" s="122"/>
      <c r="J81" s="122"/>
    </row>
    <row r="82" spans="2:10" x14ac:dyDescent="0.25">
      <c r="B82" s="663" t="s">
        <v>410</v>
      </c>
      <c r="C82" s="663"/>
      <c r="D82" s="441" t="s">
        <v>170</v>
      </c>
      <c r="E82" s="706">
        <v>86346303</v>
      </c>
      <c r="F82" s="707"/>
      <c r="G82" s="122"/>
      <c r="H82" s="122"/>
      <c r="I82" s="122"/>
      <c r="J82" s="122"/>
    </row>
    <row r="83" spans="2:10" x14ac:dyDescent="0.25">
      <c r="B83" s="663" t="s">
        <v>411</v>
      </c>
      <c r="C83" s="663"/>
      <c r="D83" s="441" t="s">
        <v>34</v>
      </c>
      <c r="E83" s="698" t="s">
        <v>412</v>
      </c>
      <c r="F83" s="699"/>
      <c r="G83" s="122"/>
      <c r="H83" s="122"/>
      <c r="I83" s="122"/>
      <c r="J83" s="122"/>
    </row>
    <row r="84" spans="2:10" x14ac:dyDescent="0.25">
      <c r="B84" s="663" t="s">
        <v>413</v>
      </c>
      <c r="C84" s="663"/>
      <c r="D84" s="441" t="s">
        <v>34</v>
      </c>
      <c r="E84" s="698" t="s">
        <v>414</v>
      </c>
      <c r="F84" s="699"/>
      <c r="G84" s="122"/>
      <c r="H84" s="122"/>
      <c r="I84" s="122"/>
      <c r="J84" s="122"/>
    </row>
    <row r="85" spans="2:10" x14ac:dyDescent="0.25">
      <c r="B85" s="663" t="s">
        <v>415</v>
      </c>
      <c r="C85" s="689"/>
      <c r="D85" s="441" t="s">
        <v>416</v>
      </c>
      <c r="E85" s="700">
        <v>0.1</v>
      </c>
      <c r="F85" s="701"/>
      <c r="G85" s="122"/>
      <c r="H85" s="122"/>
      <c r="I85" s="122"/>
      <c r="J85" s="122"/>
    </row>
    <row r="86" spans="2:10" x14ac:dyDescent="0.25">
      <c r="B86" s="663" t="s">
        <v>417</v>
      </c>
      <c r="C86" s="689"/>
      <c r="D86" s="441" t="s">
        <v>416</v>
      </c>
      <c r="E86" s="700">
        <v>0.1</v>
      </c>
      <c r="F86" s="701"/>
      <c r="G86" s="122"/>
      <c r="H86" s="122"/>
      <c r="I86" s="122"/>
      <c r="J86" s="122"/>
    </row>
    <row r="87" spans="2:10" x14ac:dyDescent="0.25">
      <c r="B87" s="663" t="s">
        <v>418</v>
      </c>
      <c r="C87" s="689"/>
      <c r="D87" s="441" t="s">
        <v>34</v>
      </c>
      <c r="E87" s="698" t="s">
        <v>243</v>
      </c>
      <c r="F87" s="699"/>
      <c r="G87" s="122"/>
      <c r="H87" s="122"/>
      <c r="I87" s="122"/>
      <c r="J87" s="122"/>
    </row>
    <row r="88" spans="2:10" x14ac:dyDescent="0.25">
      <c r="B88" s="663" t="s">
        <v>419</v>
      </c>
      <c r="C88" s="689"/>
      <c r="D88" s="441" t="s">
        <v>34</v>
      </c>
      <c r="E88" s="698" t="s">
        <v>243</v>
      </c>
      <c r="F88" s="699"/>
      <c r="G88" s="122"/>
      <c r="H88" s="122"/>
      <c r="I88" s="122"/>
      <c r="J88" s="122"/>
    </row>
    <row r="89" spans="2:10" x14ac:dyDescent="0.25">
      <c r="B89" s="663" t="s">
        <v>420</v>
      </c>
      <c r="C89" s="689"/>
      <c r="D89" s="441" t="s">
        <v>71</v>
      </c>
      <c r="E89" s="698">
        <v>75</v>
      </c>
      <c r="F89" s="699"/>
      <c r="G89" s="122"/>
      <c r="H89" s="122"/>
      <c r="I89" s="122"/>
      <c r="J89" s="122"/>
    </row>
    <row r="90" spans="2:10" x14ac:dyDescent="0.25">
      <c r="B90" s="663" t="s">
        <v>421</v>
      </c>
      <c r="C90" s="689"/>
      <c r="D90" s="441" t="s">
        <v>71</v>
      </c>
      <c r="E90" s="698">
        <v>5</v>
      </c>
      <c r="F90" s="699"/>
      <c r="G90" s="122"/>
      <c r="H90" s="122"/>
      <c r="I90" s="122"/>
      <c r="J90" s="122"/>
    </row>
    <row r="91" spans="2:10" x14ac:dyDescent="0.25">
      <c r="B91" s="663" t="s">
        <v>422</v>
      </c>
      <c r="C91" s="689"/>
      <c r="D91" s="441" t="s">
        <v>71</v>
      </c>
      <c r="E91" s="698">
        <v>100</v>
      </c>
      <c r="F91" s="699"/>
      <c r="G91" s="122"/>
      <c r="H91" s="122"/>
      <c r="I91" s="122"/>
      <c r="J91" s="122"/>
    </row>
    <row r="92" spans="2:10" x14ac:dyDescent="0.25">
      <c r="B92" s="663" t="s">
        <v>423</v>
      </c>
      <c r="C92" s="689"/>
      <c r="D92" s="441" t="s">
        <v>424</v>
      </c>
      <c r="E92" s="698">
        <v>4</v>
      </c>
      <c r="F92" s="699"/>
      <c r="G92" s="122"/>
      <c r="H92" s="122"/>
      <c r="I92" s="122"/>
      <c r="J92" s="122"/>
    </row>
    <row r="93" spans="2:10" x14ac:dyDescent="0.25">
      <c r="B93" s="663" t="s">
        <v>425</v>
      </c>
      <c r="C93" s="689"/>
      <c r="D93" s="441" t="s">
        <v>426</v>
      </c>
      <c r="E93" s="698" t="s">
        <v>427</v>
      </c>
      <c r="F93" s="699"/>
      <c r="G93" s="122"/>
      <c r="H93" s="122"/>
      <c r="I93" s="122"/>
      <c r="J93" s="122"/>
    </row>
    <row r="94" spans="2:10" x14ac:dyDescent="0.25">
      <c r="B94" s="663" t="s">
        <v>428</v>
      </c>
      <c r="C94" s="689"/>
      <c r="D94" s="441" t="s">
        <v>71</v>
      </c>
      <c r="E94" s="698">
        <v>50</v>
      </c>
      <c r="F94" s="699"/>
      <c r="G94" s="122"/>
      <c r="H94" s="122"/>
      <c r="I94" s="122"/>
      <c r="J94" s="122"/>
    </row>
    <row r="95" spans="2:10" x14ac:dyDescent="0.25">
      <c r="B95" s="665" t="s">
        <v>429</v>
      </c>
      <c r="C95" s="708"/>
      <c r="D95" s="441" t="s">
        <v>34</v>
      </c>
      <c r="E95" s="709" t="s">
        <v>430</v>
      </c>
      <c r="F95" s="710"/>
      <c r="G95" s="122"/>
      <c r="H95" s="122"/>
      <c r="I95" s="122"/>
      <c r="J95" s="122"/>
    </row>
    <row r="96" spans="2:10" x14ac:dyDescent="0.25">
      <c r="B96" s="665" t="s">
        <v>431</v>
      </c>
      <c r="C96" s="708"/>
      <c r="D96" s="441" t="s">
        <v>34</v>
      </c>
      <c r="E96" s="709" t="s">
        <v>243</v>
      </c>
      <c r="F96" s="710"/>
      <c r="G96" s="122"/>
      <c r="H96" s="122"/>
      <c r="I96" s="122"/>
      <c r="J96" s="122"/>
    </row>
    <row r="97" spans="2:10" ht="13.5" customHeight="1" x14ac:dyDescent="0.25">
      <c r="B97" s="663" t="s">
        <v>432</v>
      </c>
      <c r="C97" s="689"/>
      <c r="D97" s="441" t="s">
        <v>34</v>
      </c>
      <c r="E97" s="698" t="s">
        <v>243</v>
      </c>
      <c r="F97" s="699"/>
      <c r="G97" s="122"/>
      <c r="H97" s="122"/>
      <c r="I97" s="122"/>
      <c r="J97" s="122"/>
    </row>
    <row r="98" spans="2:10" ht="15" thickBot="1" x14ac:dyDescent="0.3">
      <c r="B98" s="668" t="s">
        <v>433</v>
      </c>
      <c r="C98" s="690"/>
      <c r="D98" s="442" t="s">
        <v>34</v>
      </c>
      <c r="E98" s="712" t="s">
        <v>434</v>
      </c>
      <c r="F98" s="713"/>
      <c r="G98" s="122"/>
      <c r="H98" s="122"/>
      <c r="I98" s="122"/>
      <c r="J98" s="122"/>
    </row>
    <row r="99" spans="2:10" ht="14.25" customHeight="1" x14ac:dyDescent="0.25">
      <c r="B99" s="714"/>
      <c r="C99" s="714"/>
      <c r="D99" s="714"/>
      <c r="E99" s="714"/>
      <c r="F99" s="714"/>
      <c r="G99" s="714"/>
      <c r="H99" s="122"/>
      <c r="I99" s="122"/>
      <c r="J99" s="122"/>
    </row>
    <row r="100" spans="2:10" x14ac:dyDescent="0.25">
      <c r="B100" s="714" t="s">
        <v>435</v>
      </c>
      <c r="C100" s="714"/>
      <c r="D100" s="714"/>
      <c r="E100" s="714"/>
      <c r="F100" s="714"/>
      <c r="G100" s="714"/>
      <c r="H100" s="122"/>
      <c r="I100" s="122"/>
      <c r="J100" s="122"/>
    </row>
    <row r="101" spans="2:10" x14ac:dyDescent="0.25">
      <c r="D101" s="122"/>
      <c r="E101" s="122"/>
      <c r="F101" s="122"/>
      <c r="G101" s="122"/>
      <c r="H101" s="122"/>
      <c r="I101" s="122"/>
      <c r="J101" s="122"/>
    </row>
    <row r="102" spans="2:10" x14ac:dyDescent="0.25">
      <c r="B102" s="276" t="s">
        <v>436</v>
      </c>
      <c r="D102" s="122"/>
      <c r="E102" s="122"/>
      <c r="F102" s="122"/>
      <c r="G102" s="122"/>
      <c r="H102" s="122"/>
      <c r="I102" s="122"/>
      <c r="J102" s="122"/>
    </row>
    <row r="103" spans="2:10" x14ac:dyDescent="0.25">
      <c r="B103" s="276"/>
      <c r="D103" s="122"/>
      <c r="E103" s="122"/>
      <c r="F103" s="122"/>
      <c r="G103" s="122"/>
      <c r="H103" s="122"/>
      <c r="I103" s="122"/>
      <c r="J103" s="122"/>
    </row>
    <row r="104" spans="2:10" ht="15" thickBot="1" x14ac:dyDescent="0.3">
      <c r="B104" s="276"/>
      <c r="D104" s="122"/>
      <c r="E104" s="122"/>
      <c r="F104" s="122"/>
      <c r="G104" s="122"/>
      <c r="H104" s="122"/>
      <c r="I104" s="122"/>
      <c r="J104" s="122"/>
    </row>
    <row r="105" spans="2:10" ht="39.75" customHeight="1" thickBot="1" x14ac:dyDescent="0.3">
      <c r="B105" s="651" t="s">
        <v>437</v>
      </c>
      <c r="C105" s="715"/>
      <c r="D105" s="392" t="s">
        <v>26</v>
      </c>
      <c r="E105" s="393">
        <v>2020</v>
      </c>
      <c r="F105" s="393">
        <v>2021</v>
      </c>
      <c r="G105" s="393">
        <v>2022</v>
      </c>
      <c r="H105" s="393">
        <v>2023</v>
      </c>
      <c r="I105" s="443">
        <v>2024</v>
      </c>
      <c r="J105" s="122"/>
    </row>
    <row r="106" spans="2:10" x14ac:dyDescent="0.25">
      <c r="B106" s="673" t="s">
        <v>438</v>
      </c>
      <c r="C106" s="716"/>
      <c r="D106" s="440" t="s">
        <v>170</v>
      </c>
      <c r="E106" s="380">
        <v>163</v>
      </c>
      <c r="F106" s="380">
        <v>172</v>
      </c>
      <c r="G106" s="380">
        <v>174</v>
      </c>
      <c r="H106" s="380">
        <v>171</v>
      </c>
      <c r="I106" s="444">
        <v>165</v>
      </c>
      <c r="J106" s="122"/>
    </row>
    <row r="107" spans="2:10" x14ac:dyDescent="0.25">
      <c r="B107" s="663" t="s">
        <v>439</v>
      </c>
      <c r="C107" s="711"/>
      <c r="D107" s="441" t="s">
        <v>170</v>
      </c>
      <c r="E107" s="31">
        <v>36</v>
      </c>
      <c r="F107" s="31">
        <v>32</v>
      </c>
      <c r="G107" s="31">
        <v>33</v>
      </c>
      <c r="H107" s="31">
        <v>30</v>
      </c>
      <c r="I107" s="445">
        <v>28</v>
      </c>
      <c r="J107" s="122"/>
    </row>
    <row r="108" spans="2:10" x14ac:dyDescent="0.25">
      <c r="B108" s="663" t="s">
        <v>440</v>
      </c>
      <c r="C108" s="711"/>
      <c r="D108" s="441" t="s">
        <v>170</v>
      </c>
      <c r="E108" s="31">
        <v>954</v>
      </c>
      <c r="F108" s="31">
        <v>946</v>
      </c>
      <c r="G108" s="31">
        <v>962</v>
      </c>
      <c r="H108" s="31">
        <v>195</v>
      </c>
      <c r="I108" s="445">
        <v>201</v>
      </c>
      <c r="J108" s="122"/>
    </row>
    <row r="109" spans="2:10" x14ac:dyDescent="0.25">
      <c r="B109" s="663" t="s">
        <v>441</v>
      </c>
      <c r="C109" s="711"/>
      <c r="D109" s="441" t="s">
        <v>170</v>
      </c>
      <c r="E109" s="31">
        <v>538</v>
      </c>
      <c r="F109" s="31">
        <v>543</v>
      </c>
      <c r="G109" s="31">
        <v>563</v>
      </c>
      <c r="H109" s="31">
        <v>481</v>
      </c>
      <c r="I109" s="445">
        <v>485</v>
      </c>
      <c r="J109" s="122"/>
    </row>
    <row r="110" spans="2:10" x14ac:dyDescent="0.25">
      <c r="B110" s="663" t="s">
        <v>442</v>
      </c>
      <c r="C110" s="711"/>
      <c r="D110" s="441" t="s">
        <v>170</v>
      </c>
      <c r="E110" s="31">
        <v>213</v>
      </c>
      <c r="F110" s="31">
        <v>212</v>
      </c>
      <c r="G110" s="31">
        <v>221</v>
      </c>
      <c r="H110" s="31">
        <v>216</v>
      </c>
      <c r="I110" s="445">
        <v>221</v>
      </c>
      <c r="J110" s="122"/>
    </row>
    <row r="111" spans="2:10" x14ac:dyDescent="0.25">
      <c r="B111" s="663" t="s">
        <v>443</v>
      </c>
      <c r="C111" s="711"/>
      <c r="D111" s="441" t="s">
        <v>170</v>
      </c>
      <c r="E111" s="31">
        <v>978</v>
      </c>
      <c r="F111" s="31">
        <v>969</v>
      </c>
      <c r="G111" s="31">
        <v>1022</v>
      </c>
      <c r="H111" s="31">
        <v>674</v>
      </c>
      <c r="I111" s="445">
        <v>641</v>
      </c>
      <c r="J111" s="122"/>
    </row>
    <row r="112" spans="2:10" x14ac:dyDescent="0.25">
      <c r="B112" s="665" t="s">
        <v>444</v>
      </c>
      <c r="C112" s="708"/>
      <c r="D112" s="441"/>
      <c r="E112" s="31" t="s">
        <v>34</v>
      </c>
      <c r="F112" s="31">
        <v>1</v>
      </c>
      <c r="G112" s="31">
        <v>1</v>
      </c>
      <c r="H112" s="31">
        <v>1</v>
      </c>
      <c r="I112" s="445">
        <v>0</v>
      </c>
      <c r="J112" s="122"/>
    </row>
    <row r="113" spans="2:10" x14ac:dyDescent="0.25">
      <c r="B113" s="663" t="s">
        <v>445</v>
      </c>
      <c r="C113" s="711"/>
      <c r="D113" s="441" t="s">
        <v>170</v>
      </c>
      <c r="E113" s="31">
        <v>61</v>
      </c>
      <c r="F113" s="31">
        <v>108</v>
      </c>
      <c r="G113" s="31">
        <v>109</v>
      </c>
      <c r="H113" s="31">
        <v>106</v>
      </c>
      <c r="I113" s="445">
        <v>108</v>
      </c>
      <c r="J113" s="122"/>
    </row>
    <row r="114" spans="2:10" x14ac:dyDescent="0.25">
      <c r="B114" s="663" t="s">
        <v>99</v>
      </c>
      <c r="C114" s="711"/>
      <c r="D114" s="441" t="s">
        <v>170</v>
      </c>
      <c r="E114" s="31">
        <v>7627</v>
      </c>
      <c r="F114" s="31">
        <v>7728.5</v>
      </c>
      <c r="G114" s="31">
        <v>7843</v>
      </c>
      <c r="H114" s="31">
        <v>7069</v>
      </c>
      <c r="I114" s="445">
        <v>6724</v>
      </c>
      <c r="J114" s="122"/>
    </row>
    <row r="115" spans="2:10" x14ac:dyDescent="0.25">
      <c r="B115" s="663" t="s">
        <v>446</v>
      </c>
      <c r="C115" s="711"/>
      <c r="D115" s="441" t="s">
        <v>170</v>
      </c>
      <c r="E115" s="31">
        <v>358</v>
      </c>
      <c r="F115" s="31">
        <v>467</v>
      </c>
      <c r="G115" s="31">
        <v>475</v>
      </c>
      <c r="H115" s="31">
        <v>453</v>
      </c>
      <c r="I115" s="445">
        <v>417</v>
      </c>
      <c r="J115" s="122"/>
    </row>
    <row r="116" spans="2:10" x14ac:dyDescent="0.25">
      <c r="B116" s="663" t="s">
        <v>447</v>
      </c>
      <c r="C116" s="711"/>
      <c r="D116" s="441" t="s">
        <v>170</v>
      </c>
      <c r="E116" s="31">
        <v>52</v>
      </c>
      <c r="F116" s="31">
        <v>55</v>
      </c>
      <c r="G116" s="31">
        <v>48</v>
      </c>
      <c r="H116" s="31">
        <v>16</v>
      </c>
      <c r="I116" s="445">
        <v>10</v>
      </c>
      <c r="J116" s="122"/>
    </row>
    <row r="117" spans="2:10" x14ac:dyDescent="0.25">
      <c r="B117" s="663" t="s">
        <v>448</v>
      </c>
      <c r="C117" s="711"/>
      <c r="D117" s="441" t="s">
        <v>170</v>
      </c>
      <c r="E117" s="31">
        <v>841</v>
      </c>
      <c r="F117" s="31">
        <v>826</v>
      </c>
      <c r="G117" s="31">
        <v>831</v>
      </c>
      <c r="H117" s="31">
        <v>761</v>
      </c>
      <c r="I117" s="445">
        <v>776</v>
      </c>
      <c r="J117" s="122"/>
    </row>
    <row r="118" spans="2:10" x14ac:dyDescent="0.25">
      <c r="B118" s="665" t="s">
        <v>449</v>
      </c>
      <c r="C118" s="708"/>
      <c r="D118" s="441" t="s">
        <v>170</v>
      </c>
      <c r="E118" s="61" t="s">
        <v>34</v>
      </c>
      <c r="F118" s="61">
        <v>3</v>
      </c>
      <c r="G118" s="61">
        <v>3</v>
      </c>
      <c r="H118" s="61">
        <v>4</v>
      </c>
      <c r="I118" s="429">
        <v>3</v>
      </c>
      <c r="J118" s="122"/>
    </row>
    <row r="119" spans="2:10" x14ac:dyDescent="0.25">
      <c r="B119" s="663" t="s">
        <v>450</v>
      </c>
      <c r="C119" s="711"/>
      <c r="D119" s="441" t="s">
        <v>170</v>
      </c>
      <c r="E119" s="31">
        <v>169</v>
      </c>
      <c r="F119" s="31">
        <v>167</v>
      </c>
      <c r="G119" s="31">
        <v>162</v>
      </c>
      <c r="H119" s="31">
        <v>153</v>
      </c>
      <c r="I119" s="445">
        <v>139</v>
      </c>
      <c r="J119" s="122"/>
    </row>
    <row r="120" spans="2:10" x14ac:dyDescent="0.25">
      <c r="B120" s="663" t="s">
        <v>451</v>
      </c>
      <c r="C120" s="711"/>
      <c r="D120" s="441" t="s">
        <v>170</v>
      </c>
      <c r="E120" s="31">
        <v>67</v>
      </c>
      <c r="F120" s="31">
        <v>64</v>
      </c>
      <c r="G120" s="31">
        <v>67</v>
      </c>
      <c r="H120" s="31">
        <v>65</v>
      </c>
      <c r="I120" s="445">
        <v>56</v>
      </c>
      <c r="J120" s="122"/>
    </row>
    <row r="121" spans="2:10" x14ac:dyDescent="0.25">
      <c r="B121" s="663" t="s">
        <v>452</v>
      </c>
      <c r="C121" s="711"/>
      <c r="D121" s="441" t="s">
        <v>170</v>
      </c>
      <c r="E121" s="31">
        <v>96</v>
      </c>
      <c r="F121" s="31">
        <v>96</v>
      </c>
      <c r="G121" s="31">
        <v>77</v>
      </c>
      <c r="H121" s="31">
        <v>56</v>
      </c>
      <c r="I121" s="445">
        <v>55</v>
      </c>
      <c r="J121" s="122"/>
    </row>
    <row r="122" spans="2:10" x14ac:dyDescent="0.25">
      <c r="B122" s="663" t="s">
        <v>453</v>
      </c>
      <c r="C122" s="711"/>
      <c r="D122" s="441" t="s">
        <v>170</v>
      </c>
      <c r="E122" s="31">
        <v>16</v>
      </c>
      <c r="F122" s="31">
        <v>164</v>
      </c>
      <c r="G122" s="31">
        <v>169</v>
      </c>
      <c r="H122" s="31">
        <v>179</v>
      </c>
      <c r="I122" s="445">
        <v>186</v>
      </c>
      <c r="J122" s="122"/>
    </row>
    <row r="123" spans="2:10" x14ac:dyDescent="0.25">
      <c r="B123" s="663" t="s">
        <v>454</v>
      </c>
      <c r="C123" s="711"/>
      <c r="D123" s="441" t="s">
        <v>170</v>
      </c>
      <c r="E123" s="31">
        <v>40</v>
      </c>
      <c r="F123" s="31">
        <v>43</v>
      </c>
      <c r="G123" s="31">
        <v>26</v>
      </c>
      <c r="H123" s="31">
        <v>0</v>
      </c>
      <c r="I123" s="445">
        <v>0</v>
      </c>
      <c r="J123" s="122"/>
    </row>
    <row r="124" spans="2:10" x14ac:dyDescent="0.25">
      <c r="B124" s="663" t="s">
        <v>455</v>
      </c>
      <c r="C124" s="711"/>
      <c r="D124" s="441" t="s">
        <v>170</v>
      </c>
      <c r="E124" s="31">
        <v>86</v>
      </c>
      <c r="F124" s="31">
        <v>69</v>
      </c>
      <c r="G124" s="31">
        <v>84</v>
      </c>
      <c r="H124" s="31">
        <v>76</v>
      </c>
      <c r="I124" s="445">
        <v>69</v>
      </c>
      <c r="J124" s="122"/>
    </row>
    <row r="125" spans="2:10" x14ac:dyDescent="0.25">
      <c r="B125" s="663" t="s">
        <v>456</v>
      </c>
      <c r="C125" s="711"/>
      <c r="D125" s="441" t="s">
        <v>170</v>
      </c>
      <c r="E125" s="31">
        <v>57</v>
      </c>
      <c r="F125" s="31">
        <v>56</v>
      </c>
      <c r="G125" s="31">
        <v>61</v>
      </c>
      <c r="H125" s="31">
        <v>50</v>
      </c>
      <c r="I125" s="445">
        <v>48</v>
      </c>
      <c r="J125" s="122"/>
    </row>
    <row r="126" spans="2:10" x14ac:dyDescent="0.25">
      <c r="B126" s="663" t="s">
        <v>457</v>
      </c>
      <c r="C126" s="711"/>
      <c r="D126" s="441" t="s">
        <v>170</v>
      </c>
      <c r="E126" s="31">
        <v>78</v>
      </c>
      <c r="F126" s="31">
        <v>60</v>
      </c>
      <c r="G126" s="31">
        <v>51</v>
      </c>
      <c r="H126" s="31">
        <v>44</v>
      </c>
      <c r="I126" s="445">
        <v>24</v>
      </c>
      <c r="J126" s="122"/>
    </row>
    <row r="127" spans="2:10" x14ac:dyDescent="0.25">
      <c r="B127" s="663" t="s">
        <v>458</v>
      </c>
      <c r="C127" s="711"/>
      <c r="D127" s="441" t="s">
        <v>170</v>
      </c>
      <c r="E127" s="31">
        <v>38</v>
      </c>
      <c r="F127" s="31">
        <v>32</v>
      </c>
      <c r="G127" s="31">
        <v>34</v>
      </c>
      <c r="H127" s="31">
        <v>29</v>
      </c>
      <c r="I127" s="445">
        <v>28</v>
      </c>
      <c r="J127" s="122"/>
    </row>
    <row r="128" spans="2:10" x14ac:dyDescent="0.25">
      <c r="B128" s="663" t="s">
        <v>459</v>
      </c>
      <c r="C128" s="711"/>
      <c r="D128" s="441" t="s">
        <v>170</v>
      </c>
      <c r="E128" s="31">
        <v>30</v>
      </c>
      <c r="F128" s="31">
        <v>29</v>
      </c>
      <c r="G128" s="31">
        <v>31</v>
      </c>
      <c r="H128" s="31">
        <v>31</v>
      </c>
      <c r="I128" s="445">
        <v>31</v>
      </c>
      <c r="J128" s="122"/>
    </row>
    <row r="129" spans="2:10" x14ac:dyDescent="0.25">
      <c r="B129" s="663" t="s">
        <v>460</v>
      </c>
      <c r="C129" s="711"/>
      <c r="D129" s="441" t="s">
        <v>170</v>
      </c>
      <c r="E129" s="31">
        <v>8</v>
      </c>
      <c r="F129" s="31">
        <v>6</v>
      </c>
      <c r="G129" s="31">
        <v>11</v>
      </c>
      <c r="H129" s="31">
        <v>13</v>
      </c>
      <c r="I129" s="445">
        <v>12</v>
      </c>
      <c r="J129" s="122"/>
    </row>
    <row r="130" spans="2:10" x14ac:dyDescent="0.25">
      <c r="B130" s="663" t="s">
        <v>461</v>
      </c>
      <c r="C130" s="711"/>
      <c r="D130" s="441" t="s">
        <v>170</v>
      </c>
      <c r="E130" s="31">
        <v>21</v>
      </c>
      <c r="F130" s="31">
        <v>22</v>
      </c>
      <c r="G130" s="31">
        <v>21</v>
      </c>
      <c r="H130" s="31">
        <v>21</v>
      </c>
      <c r="I130" s="445">
        <v>22</v>
      </c>
      <c r="J130" s="122"/>
    </row>
    <row r="131" spans="2:10" x14ac:dyDescent="0.25">
      <c r="B131" s="663" t="s">
        <v>462</v>
      </c>
      <c r="C131" s="711"/>
      <c r="D131" s="441" t="s">
        <v>170</v>
      </c>
      <c r="E131" s="31">
        <v>16</v>
      </c>
      <c r="F131" s="31">
        <v>17</v>
      </c>
      <c r="G131" s="31">
        <v>19</v>
      </c>
      <c r="H131" s="31">
        <v>18</v>
      </c>
      <c r="I131" s="445">
        <v>18</v>
      </c>
      <c r="J131" s="122"/>
    </row>
    <row r="132" spans="2:10" x14ac:dyDescent="0.25">
      <c r="B132" s="665" t="s">
        <v>463</v>
      </c>
      <c r="C132" s="708"/>
      <c r="D132" s="441" t="s">
        <v>170</v>
      </c>
      <c r="E132" s="31">
        <v>4</v>
      </c>
      <c r="F132" s="193">
        <v>4</v>
      </c>
      <c r="G132" s="31">
        <v>4</v>
      </c>
      <c r="H132" s="31">
        <v>0</v>
      </c>
      <c r="I132" s="445">
        <v>0</v>
      </c>
      <c r="J132" s="122"/>
    </row>
    <row r="133" spans="2:10" ht="15" thickBot="1" x14ac:dyDescent="0.3">
      <c r="B133" s="668" t="s">
        <v>464</v>
      </c>
      <c r="C133" s="717"/>
      <c r="D133" s="442" t="s">
        <v>170</v>
      </c>
      <c r="E133" s="387">
        <v>1766</v>
      </c>
      <c r="F133" s="387">
        <v>1982</v>
      </c>
      <c r="G133" s="387">
        <v>2075</v>
      </c>
      <c r="H133" s="387">
        <v>1937</v>
      </c>
      <c r="I133" s="446">
        <v>1871</v>
      </c>
      <c r="J133" s="122"/>
    </row>
    <row r="134" spans="2:10" x14ac:dyDescent="0.25">
      <c r="B134" s="82"/>
      <c r="C134" s="82"/>
      <c r="D134" s="160"/>
      <c r="E134" s="80"/>
      <c r="F134" s="80"/>
      <c r="G134" s="79"/>
      <c r="H134" s="79"/>
      <c r="I134" s="122"/>
      <c r="J134" s="122"/>
    </row>
    <row r="135" spans="2:10" x14ac:dyDescent="0.25">
      <c r="B135" s="276"/>
      <c r="D135" s="122"/>
      <c r="E135" s="122"/>
      <c r="F135" s="122"/>
      <c r="G135" s="122"/>
      <c r="H135" s="122"/>
      <c r="I135" s="122"/>
      <c r="J135" s="122"/>
    </row>
    <row r="136" spans="2:10" hidden="1" x14ac:dyDescent="0.25">
      <c r="B136" s="276"/>
      <c r="D136" s="122"/>
      <c r="E136" s="122"/>
      <c r="F136" s="122"/>
      <c r="G136" s="122"/>
      <c r="H136" s="122"/>
      <c r="I136" s="122"/>
      <c r="J136" s="122"/>
    </row>
    <row r="137" spans="2:10" hidden="1" x14ac:dyDescent="0.25">
      <c r="B137" s="276"/>
      <c r="D137" s="122"/>
      <c r="E137" s="122"/>
      <c r="F137" s="122"/>
      <c r="G137" s="122"/>
      <c r="H137" s="122"/>
      <c r="I137" s="122"/>
      <c r="J137" s="122"/>
    </row>
    <row r="138" spans="2:10" hidden="1" x14ac:dyDescent="0.25">
      <c r="B138" s="276"/>
      <c r="D138" s="122"/>
      <c r="E138" s="122"/>
      <c r="F138" s="122"/>
      <c r="G138" s="122"/>
      <c r="H138" s="122"/>
      <c r="I138" s="122"/>
      <c r="J138" s="122"/>
    </row>
    <row r="139" spans="2:10" hidden="1" x14ac:dyDescent="0.25">
      <c r="B139" s="276"/>
      <c r="D139" s="122"/>
      <c r="E139" s="122"/>
      <c r="F139" s="122"/>
      <c r="G139" s="122"/>
      <c r="H139" s="122"/>
      <c r="I139" s="122"/>
      <c r="J139" s="122"/>
    </row>
    <row r="140" spans="2:10" hidden="1" x14ac:dyDescent="0.25">
      <c r="D140" s="122"/>
      <c r="E140" s="122"/>
      <c r="F140" s="122"/>
      <c r="G140" s="122"/>
      <c r="H140" s="122"/>
      <c r="I140" s="122"/>
      <c r="J140" s="122"/>
    </row>
    <row r="141" spans="2:10" x14ac:dyDescent="0.25"/>
    <row r="142" spans="2:10" x14ac:dyDescent="0.25"/>
    <row r="145" s="14" customFormat="1" hidden="1" x14ac:dyDescent="0.25"/>
    <row r="146" s="14" customFormat="1" hidden="1" x14ac:dyDescent="0.25"/>
    <row r="147" s="14" customFormat="1" hidden="1" x14ac:dyDescent="0.25"/>
  </sheetData>
  <mergeCells count="151">
    <mergeCell ref="B131:C131"/>
    <mergeCell ref="B132:C132"/>
    <mergeCell ref="B133:C133"/>
    <mergeCell ref="B125:C125"/>
    <mergeCell ref="B126:C126"/>
    <mergeCell ref="B127:C127"/>
    <mergeCell ref="B128:C128"/>
    <mergeCell ref="B129:C129"/>
    <mergeCell ref="B130:C130"/>
    <mergeCell ref="B119:C119"/>
    <mergeCell ref="B120:C120"/>
    <mergeCell ref="B121:C121"/>
    <mergeCell ref="B122:C122"/>
    <mergeCell ref="B123:C123"/>
    <mergeCell ref="B124:C124"/>
    <mergeCell ref="B113:C113"/>
    <mergeCell ref="B114:C114"/>
    <mergeCell ref="B115:C115"/>
    <mergeCell ref="B116:C116"/>
    <mergeCell ref="B117:C117"/>
    <mergeCell ref="B118:C118"/>
    <mergeCell ref="B107:C107"/>
    <mergeCell ref="B108:C108"/>
    <mergeCell ref="B109:C109"/>
    <mergeCell ref="B110:C110"/>
    <mergeCell ref="B111:C111"/>
    <mergeCell ref="B112:C112"/>
    <mergeCell ref="B98:C98"/>
    <mergeCell ref="E98:F98"/>
    <mergeCell ref="B99:G99"/>
    <mergeCell ref="B100:G100"/>
    <mergeCell ref="B105:C105"/>
    <mergeCell ref="B106:C106"/>
    <mergeCell ref="B95:C95"/>
    <mergeCell ref="E95:F95"/>
    <mergeCell ref="B96:C96"/>
    <mergeCell ref="E96:F96"/>
    <mergeCell ref="B97:C97"/>
    <mergeCell ref="E97:F97"/>
    <mergeCell ref="B92:C92"/>
    <mergeCell ref="E92:F92"/>
    <mergeCell ref="B93:C93"/>
    <mergeCell ref="E93:F93"/>
    <mergeCell ref="B94:C94"/>
    <mergeCell ref="E94:F94"/>
    <mergeCell ref="B89:C89"/>
    <mergeCell ref="E89:F89"/>
    <mergeCell ref="B90:C90"/>
    <mergeCell ref="E90:F90"/>
    <mergeCell ref="B91:C91"/>
    <mergeCell ref="E91:F91"/>
    <mergeCell ref="B86:C86"/>
    <mergeCell ref="E86:F86"/>
    <mergeCell ref="B87:C87"/>
    <mergeCell ref="E87:F87"/>
    <mergeCell ref="B88:C88"/>
    <mergeCell ref="E88:F88"/>
    <mergeCell ref="B83:C83"/>
    <mergeCell ref="E83:F83"/>
    <mergeCell ref="B84:C84"/>
    <mergeCell ref="E84:F84"/>
    <mergeCell ref="B85:C85"/>
    <mergeCell ref="E85:F85"/>
    <mergeCell ref="B77:C77"/>
    <mergeCell ref="B80:C80"/>
    <mergeCell ref="E80:F80"/>
    <mergeCell ref="B81:C81"/>
    <mergeCell ref="E81:F81"/>
    <mergeCell ref="B82:C82"/>
    <mergeCell ref="E82:F82"/>
    <mergeCell ref="B69:C69"/>
    <mergeCell ref="B70:C70"/>
    <mergeCell ref="B71:C71"/>
    <mergeCell ref="B72:C72"/>
    <mergeCell ref="B73:C73"/>
    <mergeCell ref="B74:C74"/>
    <mergeCell ref="B64:C64"/>
    <mergeCell ref="B65:C65"/>
    <mergeCell ref="B66:C66"/>
    <mergeCell ref="B67:C67"/>
    <mergeCell ref="B68:C68"/>
    <mergeCell ref="D68:I68"/>
    <mergeCell ref="B58:C58"/>
    <mergeCell ref="B59:C59"/>
    <mergeCell ref="B60:C60"/>
    <mergeCell ref="B61:C61"/>
    <mergeCell ref="B62:C62"/>
    <mergeCell ref="B63:C63"/>
    <mergeCell ref="B52:C52"/>
    <mergeCell ref="B53:C53"/>
    <mergeCell ref="B54:C54"/>
    <mergeCell ref="E54:H54"/>
    <mergeCell ref="B57:C57"/>
    <mergeCell ref="E57:H57"/>
    <mergeCell ref="B46:C46"/>
    <mergeCell ref="B47:C47"/>
    <mergeCell ref="B48:C48"/>
    <mergeCell ref="B49:C49"/>
    <mergeCell ref="B50:C50"/>
    <mergeCell ref="B51:C51"/>
    <mergeCell ref="B41:C41"/>
    <mergeCell ref="B42:C42"/>
    <mergeCell ref="D42:I42"/>
    <mergeCell ref="B43:C43"/>
    <mergeCell ref="B44:C44"/>
    <mergeCell ref="B45:C45"/>
    <mergeCell ref="B35:C35"/>
    <mergeCell ref="B36:C36"/>
    <mergeCell ref="B37:C37"/>
    <mergeCell ref="B38:C38"/>
    <mergeCell ref="B39:C39"/>
    <mergeCell ref="B40:C40"/>
    <mergeCell ref="B29:C29"/>
    <mergeCell ref="B30:C30"/>
    <mergeCell ref="B31:C31"/>
    <mergeCell ref="B32:C32"/>
    <mergeCell ref="B33:C33"/>
    <mergeCell ref="B34:C34"/>
    <mergeCell ref="B24:C24"/>
    <mergeCell ref="F24:J24"/>
    <mergeCell ref="B25:C25"/>
    <mergeCell ref="F25:J25"/>
    <mergeCell ref="B27:J27"/>
    <mergeCell ref="B28:C28"/>
    <mergeCell ref="E28:H28"/>
    <mergeCell ref="B21:C21"/>
    <mergeCell ref="F21:J21"/>
    <mergeCell ref="B22:C22"/>
    <mergeCell ref="F22:J22"/>
    <mergeCell ref="B23:C23"/>
    <mergeCell ref="F23:J23"/>
    <mergeCell ref="B20:C20"/>
    <mergeCell ref="F20:J20"/>
    <mergeCell ref="B7:C7"/>
    <mergeCell ref="D7:G7"/>
    <mergeCell ref="B9:C9"/>
    <mergeCell ref="E9:H9"/>
    <mergeCell ref="B10:C10"/>
    <mergeCell ref="J10:J13"/>
    <mergeCell ref="B11:C11"/>
    <mergeCell ref="B12:C12"/>
    <mergeCell ref="B13:C13"/>
    <mergeCell ref="B4:C4"/>
    <mergeCell ref="D4:G4"/>
    <mergeCell ref="B5:C5"/>
    <mergeCell ref="D5:G5"/>
    <mergeCell ref="B6:C6"/>
    <mergeCell ref="B14:C14"/>
    <mergeCell ref="E14:H14"/>
    <mergeCell ref="B16:C16"/>
    <mergeCell ref="B17:C17"/>
  </mergeCells>
  <conditionalFormatting sqref="D39:J39">
    <cfRule type="cellIs" dxfId="11" priority="9" operator="equal">
      <formula>2</formula>
    </cfRule>
    <cfRule type="cellIs" dxfId="10" priority="10" operator="equal">
      <formula>1</formula>
    </cfRule>
  </conditionalFormatting>
  <conditionalFormatting sqref="G81">
    <cfRule type="cellIs" dxfId="9" priority="11" operator="equal">
      <formula>2</formula>
    </cfRule>
    <cfRule type="cellIs" dxfId="8" priority="12" operator="equal">
      <formula>1</formula>
    </cfRule>
  </conditionalFormatting>
  <conditionalFormatting sqref="G65:H65 D65:D66 E66 G66:J66">
    <cfRule type="cellIs" dxfId="7" priority="5" operator="equal">
      <formula>2</formula>
    </cfRule>
    <cfRule type="cellIs" dxfId="6" priority="6" operator="equal">
      <formula>1</formula>
    </cfRule>
  </conditionalFormatting>
  <conditionalFormatting sqref="G67:I67">
    <cfRule type="cellIs" dxfId="5" priority="1" operator="equal">
      <formula>2</formula>
    </cfRule>
    <cfRule type="cellIs" dxfId="4" priority="2" operator="equal">
      <formula>1</formula>
    </cfRule>
  </conditionalFormatting>
  <hyperlinks>
    <hyperlink ref="E9" r:id="rId1" display="Board of Management " xr:uid="{3B061587-6FBE-4377-BEAA-AA99030AD930}"/>
    <hyperlink ref="E28" r:id="rId2" display="Board of Management " xr:uid="{68814E05-4CC5-420F-A3BB-56B5CC718BD9}"/>
    <hyperlink ref="E28:H28" r:id="rId3" display="Overview of Supervisory Board" xr:uid="{15D931EB-6826-4796-B6C3-9B32CD6EFDA2}"/>
    <hyperlink ref="E57" r:id="rId4" display="Board of Management " xr:uid="{0F008D91-F7E9-4062-9DC6-4743C1500901}"/>
    <hyperlink ref="E57:H57" r:id="rId5" display="Overview of Supervisory Board" xr:uid="{8AA86277-B2A0-44C4-A19A-B14888BA5056}"/>
    <hyperlink ref="E14" r:id="rId6" display="Board of Management " xr:uid="{698E9CD2-B98B-4071-BEE1-0524E96FEB9C}"/>
    <hyperlink ref="E14:H14" r:id="rId7" display="Remuneration of Board of Management " xr:uid="{027CDFF3-FFC5-4722-885A-28D19E3FC7FE}"/>
    <hyperlink ref="E98:F98" r:id="rId8" display="Yes - system is called SpeakUp" xr:uid="{0458A533-5DE1-4B52-98CE-D9DADDEE6485}"/>
    <hyperlink ref="E9:H9" r:id="rId9" display="Overview of Board of Management " xr:uid="{39845676-387C-4F8A-A50F-D68EA1264DF8}"/>
    <hyperlink ref="E54" r:id="rId10" display="Board of Management " xr:uid="{67C7D008-5031-47C1-A820-A641D167B527}"/>
    <hyperlink ref="E54:H54" r:id="rId11" display="Remuneration of Supervisory Board" xr:uid="{46B46717-0F0D-4B7A-9746-78C2FB37512F}"/>
  </hyperlinks>
  <pageMargins left="0.7" right="0.7" top="0.78740157499999996" bottom="0.78740157499999996" header="0.3" footer="0.3"/>
  <pageSetup paperSize="9" scale="45" orientation="portrait" r:id="rId12"/>
  <rowBreaks count="4" manualBreakCount="4">
    <brk id="26" max="16383" man="1"/>
    <brk id="55" max="16383" man="1"/>
    <brk id="78" max="16383" man="1"/>
    <brk id="103" max="16383" man="1"/>
  </rowBreaks>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0A06A5-57E1-4532-AA08-1C23182249DA}">
  <sheetPr>
    <tabColor rgb="FFFF0000"/>
  </sheetPr>
  <dimension ref="A1:AC143"/>
  <sheetViews>
    <sheetView zoomScaleNormal="100" workbookViewId="0">
      <selection activeCell="D127" sqref="D127"/>
    </sheetView>
  </sheetViews>
  <sheetFormatPr baseColWidth="10" defaultColWidth="0" defaultRowHeight="14.25" zeroHeight="1" x14ac:dyDescent="0.25"/>
  <cols>
    <col min="1" max="1" width="5.85546875" style="448" customWidth="1"/>
    <col min="2" max="2" width="63.85546875" style="448" customWidth="1"/>
    <col min="3" max="3" width="5.5703125" style="448" customWidth="1"/>
    <col min="4" max="8" width="15.85546875" style="448" customWidth="1"/>
    <col min="9" max="9" width="15.85546875" style="449" customWidth="1"/>
    <col min="10" max="10" width="23.85546875" style="448" customWidth="1"/>
    <col min="11" max="11" width="5.85546875" style="450" customWidth="1"/>
    <col min="12" max="29" width="20.85546875" style="448" hidden="1" customWidth="1"/>
    <col min="30" max="16384" width="11.42578125" style="448" hidden="1"/>
  </cols>
  <sheetData>
    <row r="1" spans="2:10" ht="50.1" customHeight="1" x14ac:dyDescent="0.25"/>
    <row r="2" spans="2:10" ht="45" customHeight="1" thickBot="1" x14ac:dyDescent="0.3">
      <c r="B2" s="2" t="s">
        <v>465</v>
      </c>
      <c r="C2" s="451"/>
      <c r="J2" s="450"/>
    </row>
    <row r="3" spans="2:10" ht="30.75" customHeight="1" thickBot="1" x14ac:dyDescent="0.3">
      <c r="B3" s="652" t="s">
        <v>466</v>
      </c>
      <c r="C3" s="718"/>
      <c r="D3" s="719"/>
      <c r="E3" s="720"/>
      <c r="F3" s="720"/>
      <c r="G3" s="720"/>
      <c r="H3" s="720"/>
      <c r="I3" s="720"/>
      <c r="J3" s="721"/>
    </row>
    <row r="4" spans="2:10" ht="20.100000000000001" customHeight="1" thickBot="1" x14ac:dyDescent="0.3">
      <c r="B4" s="266"/>
      <c r="C4" s="183" t="s">
        <v>25</v>
      </c>
      <c r="D4" s="452" t="s">
        <v>26</v>
      </c>
      <c r="E4" s="128">
        <v>2020</v>
      </c>
      <c r="F4" s="128">
        <v>2021</v>
      </c>
      <c r="G4" s="128">
        <v>2022</v>
      </c>
      <c r="H4" s="128">
        <v>2023</v>
      </c>
      <c r="I4" s="128">
        <v>2024</v>
      </c>
      <c r="J4" s="129" t="s">
        <v>28</v>
      </c>
    </row>
    <row r="5" spans="2:10" s="457" customFormat="1" ht="15.75" x14ac:dyDescent="0.25">
      <c r="B5" s="453" t="s">
        <v>467</v>
      </c>
      <c r="C5" s="454"/>
      <c r="D5" s="133"/>
      <c r="E5" s="133"/>
      <c r="F5" s="133"/>
      <c r="G5" s="133"/>
      <c r="H5" s="455"/>
      <c r="I5" s="455"/>
      <c r="J5" s="456"/>
    </row>
    <row r="6" spans="2:10" x14ac:dyDescent="0.25">
      <c r="B6" s="96" t="s">
        <v>468</v>
      </c>
      <c r="C6" s="29"/>
      <c r="D6" s="458" t="s">
        <v>71</v>
      </c>
      <c r="E6" s="135">
        <v>19.600000000000001</v>
      </c>
      <c r="F6" s="34">
        <v>19.7</v>
      </c>
      <c r="G6" s="34">
        <v>20.5</v>
      </c>
      <c r="H6" s="34">
        <v>21.5</v>
      </c>
      <c r="I6" s="34">
        <v>21.7</v>
      </c>
      <c r="J6" s="108" t="s">
        <v>34</v>
      </c>
    </row>
    <row r="7" spans="2:10" x14ac:dyDescent="0.25">
      <c r="B7" s="96" t="s">
        <v>469</v>
      </c>
      <c r="C7" s="29" t="s">
        <v>30</v>
      </c>
      <c r="D7" s="458" t="s">
        <v>170</v>
      </c>
      <c r="E7" s="135">
        <v>1</v>
      </c>
      <c r="F7" s="34">
        <v>1</v>
      </c>
      <c r="G7" s="34">
        <v>0</v>
      </c>
      <c r="H7" s="34">
        <v>1</v>
      </c>
      <c r="I7" s="34">
        <v>1</v>
      </c>
      <c r="J7" s="116"/>
    </row>
    <row r="8" spans="2:10" x14ac:dyDescent="0.25">
      <c r="B8" s="96" t="s">
        <v>470</v>
      </c>
      <c r="C8" s="29"/>
      <c r="D8" s="458" t="s">
        <v>71</v>
      </c>
      <c r="E8" s="135">
        <v>16.7</v>
      </c>
      <c r="F8" s="34">
        <v>18.2</v>
      </c>
      <c r="G8" s="34">
        <v>22.5</v>
      </c>
      <c r="H8" s="34">
        <v>23.1</v>
      </c>
      <c r="I8" s="34">
        <v>24.4</v>
      </c>
      <c r="J8" s="116" t="s">
        <v>471</v>
      </c>
    </row>
    <row r="9" spans="2:10" x14ac:dyDescent="0.25">
      <c r="B9" s="96" t="s">
        <v>472</v>
      </c>
      <c r="C9" s="29"/>
      <c r="D9" s="458" t="s">
        <v>71</v>
      </c>
      <c r="E9" s="135">
        <v>23.4</v>
      </c>
      <c r="F9" s="34">
        <v>25.7</v>
      </c>
      <c r="G9" s="34">
        <v>24.8</v>
      </c>
      <c r="H9" s="34">
        <v>28.4</v>
      </c>
      <c r="I9" s="34">
        <v>27.5</v>
      </c>
      <c r="J9" s="116" t="s">
        <v>473</v>
      </c>
    </row>
    <row r="10" spans="2:10" x14ac:dyDescent="0.25">
      <c r="B10" s="96" t="s">
        <v>474</v>
      </c>
      <c r="C10" s="29"/>
      <c r="D10" s="458" t="s">
        <v>71</v>
      </c>
      <c r="E10" s="135">
        <v>23.1</v>
      </c>
      <c r="F10" s="36">
        <v>24</v>
      </c>
      <c r="G10" s="34">
        <v>25.2</v>
      </c>
      <c r="H10" s="34">
        <v>26.1</v>
      </c>
      <c r="I10" s="34">
        <v>26.1</v>
      </c>
      <c r="J10" s="116" t="s">
        <v>475</v>
      </c>
    </row>
    <row r="11" spans="2:10" x14ac:dyDescent="0.25">
      <c r="B11" s="96" t="s">
        <v>476</v>
      </c>
      <c r="C11" s="29"/>
      <c r="D11" s="458" t="s">
        <v>71</v>
      </c>
      <c r="E11" s="34">
        <v>25.8</v>
      </c>
      <c r="F11" s="34">
        <v>26.8</v>
      </c>
      <c r="G11" s="34">
        <v>28.1</v>
      </c>
      <c r="H11" s="34">
        <v>29</v>
      </c>
      <c r="I11" s="34">
        <v>28.6</v>
      </c>
      <c r="J11" s="108" t="s">
        <v>34</v>
      </c>
    </row>
    <row r="12" spans="2:10" x14ac:dyDescent="0.25">
      <c r="B12" s="96" t="s">
        <v>477</v>
      </c>
      <c r="C12" s="29"/>
      <c r="D12" s="458" t="s">
        <v>71</v>
      </c>
      <c r="E12" s="34">
        <v>22.2</v>
      </c>
      <c r="F12" s="34">
        <v>24.4</v>
      </c>
      <c r="G12" s="34">
        <v>24.7</v>
      </c>
      <c r="H12" s="34">
        <v>27.5</v>
      </c>
      <c r="I12" s="36">
        <v>27</v>
      </c>
      <c r="J12" s="108" t="s">
        <v>34</v>
      </c>
    </row>
    <row r="13" spans="2:10" x14ac:dyDescent="0.25">
      <c r="B13" s="96" t="s">
        <v>478</v>
      </c>
      <c r="C13" s="29"/>
      <c r="D13" s="458" t="s">
        <v>71</v>
      </c>
      <c r="E13" s="34">
        <v>19.100000000000001</v>
      </c>
      <c r="F13" s="34">
        <v>20.2</v>
      </c>
      <c r="G13" s="34">
        <v>21.3</v>
      </c>
      <c r="H13" s="34">
        <v>24.1</v>
      </c>
      <c r="I13" s="34">
        <v>23.9</v>
      </c>
      <c r="J13" s="108" t="s">
        <v>34</v>
      </c>
    </row>
    <row r="14" spans="2:10" x14ac:dyDescent="0.25">
      <c r="B14" s="96" t="s">
        <v>479</v>
      </c>
      <c r="C14" s="29"/>
      <c r="D14" s="458" t="s">
        <v>71</v>
      </c>
      <c r="E14" s="34">
        <v>12.7</v>
      </c>
      <c r="F14" s="34">
        <v>12.9</v>
      </c>
      <c r="G14" s="34">
        <v>13.2</v>
      </c>
      <c r="H14" s="34">
        <v>13.9</v>
      </c>
      <c r="I14" s="34">
        <v>14.2</v>
      </c>
      <c r="J14" s="459" t="s">
        <v>34</v>
      </c>
    </row>
    <row r="15" spans="2:10" ht="15.75" x14ac:dyDescent="0.25">
      <c r="B15" s="460" t="s">
        <v>480</v>
      </c>
      <c r="C15" s="461"/>
      <c r="D15" s="462"/>
      <c r="E15" s="463"/>
      <c r="F15" s="463"/>
      <c r="G15" s="463"/>
      <c r="H15" s="463"/>
      <c r="I15" s="463"/>
      <c r="J15" s="464"/>
    </row>
    <row r="16" spans="2:10" x14ac:dyDescent="0.25">
      <c r="B16" s="259" t="s">
        <v>481</v>
      </c>
      <c r="C16" s="244"/>
      <c r="D16" s="458" t="s">
        <v>71</v>
      </c>
      <c r="E16" s="34">
        <v>30</v>
      </c>
      <c r="F16" s="34">
        <v>25</v>
      </c>
      <c r="G16" s="34">
        <v>28</v>
      </c>
      <c r="H16" s="34">
        <v>33</v>
      </c>
      <c r="I16" s="34">
        <v>32</v>
      </c>
      <c r="J16" s="108" t="s">
        <v>34</v>
      </c>
    </row>
    <row r="17" spans="1:10" x14ac:dyDescent="0.25">
      <c r="B17" s="259" t="s">
        <v>482</v>
      </c>
      <c r="C17" s="244"/>
      <c r="D17" s="458" t="s">
        <v>71</v>
      </c>
      <c r="E17" s="34">
        <v>61</v>
      </c>
      <c r="F17" s="34">
        <v>60</v>
      </c>
      <c r="G17" s="34">
        <v>55</v>
      </c>
      <c r="H17" s="34">
        <v>56</v>
      </c>
      <c r="I17" s="34">
        <v>55</v>
      </c>
      <c r="J17" s="108" t="s">
        <v>34</v>
      </c>
    </row>
    <row r="18" spans="1:10" ht="15.75" x14ac:dyDescent="0.25">
      <c r="B18" s="465" t="s">
        <v>483</v>
      </c>
      <c r="C18" s="95"/>
      <c r="D18" s="458"/>
      <c r="E18" s="135"/>
      <c r="F18" s="135"/>
      <c r="G18" s="135"/>
      <c r="H18" s="135"/>
      <c r="I18" s="135"/>
      <c r="J18" s="466"/>
    </row>
    <row r="19" spans="1:10" x14ac:dyDescent="0.25">
      <c r="B19" s="96" t="s">
        <v>484</v>
      </c>
      <c r="C19" s="29"/>
      <c r="D19" s="458" t="s">
        <v>71</v>
      </c>
      <c r="E19" s="135">
        <v>6.2</v>
      </c>
      <c r="F19" s="135">
        <v>6.2</v>
      </c>
      <c r="G19" s="135">
        <v>6.8</v>
      </c>
      <c r="H19" s="135">
        <v>6.8</v>
      </c>
      <c r="I19" s="467">
        <v>6.7</v>
      </c>
      <c r="J19" s="468"/>
    </row>
    <row r="20" spans="1:10" ht="15.75" x14ac:dyDescent="0.25">
      <c r="B20" s="465" t="s">
        <v>485</v>
      </c>
      <c r="C20" s="95"/>
      <c r="D20" s="469"/>
      <c r="E20" s="470"/>
      <c r="F20" s="470"/>
      <c r="G20" s="470"/>
      <c r="H20" s="470"/>
      <c r="I20" s="470"/>
      <c r="J20" s="471"/>
    </row>
    <row r="21" spans="1:10" x14ac:dyDescent="0.25">
      <c r="B21" s="96" t="s">
        <v>486</v>
      </c>
      <c r="C21" s="29" t="s">
        <v>30</v>
      </c>
      <c r="D21" s="458" t="s">
        <v>71</v>
      </c>
      <c r="E21" s="34" t="s">
        <v>487</v>
      </c>
      <c r="F21" s="34" t="s">
        <v>488</v>
      </c>
      <c r="G21" s="34" t="s">
        <v>489</v>
      </c>
      <c r="H21" s="34" t="s">
        <v>490</v>
      </c>
      <c r="I21" s="34" t="s">
        <v>491</v>
      </c>
      <c r="J21" s="116" t="s">
        <v>34</v>
      </c>
    </row>
    <row r="22" spans="1:10" x14ac:dyDescent="0.25">
      <c r="B22" s="96" t="s">
        <v>492</v>
      </c>
      <c r="C22" s="29" t="s">
        <v>30</v>
      </c>
      <c r="D22" s="458" t="s">
        <v>71</v>
      </c>
      <c r="E22" s="34" t="s">
        <v>493</v>
      </c>
      <c r="F22" s="34" t="s">
        <v>494</v>
      </c>
      <c r="G22" s="34" t="s">
        <v>495</v>
      </c>
      <c r="H22" s="34" t="s">
        <v>496</v>
      </c>
      <c r="I22" s="34" t="s">
        <v>487</v>
      </c>
      <c r="J22" s="116" t="s">
        <v>34</v>
      </c>
    </row>
    <row r="23" spans="1:10" x14ac:dyDescent="0.25">
      <c r="B23" s="96" t="s">
        <v>497</v>
      </c>
      <c r="C23" s="29" t="s">
        <v>30</v>
      </c>
      <c r="D23" s="458" t="s">
        <v>71</v>
      </c>
      <c r="E23" s="34" t="s">
        <v>34</v>
      </c>
      <c r="F23" s="34" t="s">
        <v>498</v>
      </c>
      <c r="G23" s="34" t="s">
        <v>499</v>
      </c>
      <c r="H23" s="34" t="s">
        <v>500</v>
      </c>
      <c r="I23" s="34" t="s">
        <v>501</v>
      </c>
      <c r="J23" s="116" t="s">
        <v>34</v>
      </c>
    </row>
    <row r="24" spans="1:10" x14ac:dyDescent="0.25">
      <c r="B24" s="165" t="s">
        <v>502</v>
      </c>
      <c r="C24" s="29" t="s">
        <v>30</v>
      </c>
      <c r="D24" s="458" t="s">
        <v>71</v>
      </c>
      <c r="E24" s="34" t="s">
        <v>494</v>
      </c>
      <c r="F24" s="34" t="s">
        <v>503</v>
      </c>
      <c r="G24" s="34" t="s">
        <v>504</v>
      </c>
      <c r="H24" s="34" t="s">
        <v>505</v>
      </c>
      <c r="I24" s="34" t="s">
        <v>506</v>
      </c>
      <c r="J24" s="116"/>
    </row>
    <row r="25" spans="1:10" x14ac:dyDescent="0.25">
      <c r="B25" s="96" t="s">
        <v>507</v>
      </c>
      <c r="C25" s="29" t="s">
        <v>30</v>
      </c>
      <c r="D25" s="458" t="s">
        <v>71</v>
      </c>
      <c r="E25" s="34" t="s">
        <v>508</v>
      </c>
      <c r="F25" s="34" t="s">
        <v>509</v>
      </c>
      <c r="G25" s="34" t="s">
        <v>510</v>
      </c>
      <c r="H25" s="34" t="s">
        <v>511</v>
      </c>
      <c r="I25" s="34" t="s">
        <v>512</v>
      </c>
      <c r="J25" s="116" t="s">
        <v>34</v>
      </c>
    </row>
    <row r="26" spans="1:10" x14ac:dyDescent="0.25">
      <c r="B26" s="96" t="s">
        <v>513</v>
      </c>
      <c r="C26" s="29" t="s">
        <v>30</v>
      </c>
      <c r="D26" s="458" t="s">
        <v>71</v>
      </c>
      <c r="E26" s="34"/>
      <c r="F26" s="34"/>
      <c r="G26" s="34"/>
      <c r="H26" s="34"/>
      <c r="I26" s="34">
        <v>3.9</v>
      </c>
      <c r="J26" s="116"/>
    </row>
    <row r="27" spans="1:10" ht="15.75" x14ac:dyDescent="0.25">
      <c r="B27" s="465" t="s">
        <v>514</v>
      </c>
      <c r="C27" s="29"/>
      <c r="D27" s="458"/>
      <c r="E27" s="34"/>
      <c r="F27" s="34"/>
      <c r="G27" s="34"/>
      <c r="H27" s="34"/>
      <c r="I27" s="34"/>
      <c r="J27" s="116"/>
    </row>
    <row r="28" spans="1:10" ht="29.25" thickBot="1" x14ac:dyDescent="0.3">
      <c r="B28" s="155" t="s">
        <v>515</v>
      </c>
      <c r="C28" s="45"/>
      <c r="D28" s="472"/>
      <c r="E28" s="205"/>
      <c r="F28" s="205"/>
      <c r="G28" s="205"/>
      <c r="H28" s="205"/>
      <c r="I28" s="321" t="s">
        <v>516</v>
      </c>
      <c r="J28" s="473"/>
    </row>
    <row r="29" spans="1:10" x14ac:dyDescent="0.25">
      <c r="B29" s="474" t="s">
        <v>517</v>
      </c>
      <c r="C29" s="262"/>
      <c r="D29" s="160"/>
      <c r="E29" s="160"/>
      <c r="F29" s="160"/>
      <c r="G29" s="160"/>
      <c r="H29" s="160"/>
      <c r="I29" s="435"/>
      <c r="J29" s="122"/>
    </row>
    <row r="30" spans="1:10" x14ac:dyDescent="0.25">
      <c r="B30" s="475" t="s">
        <v>518</v>
      </c>
      <c r="C30" s="262"/>
      <c r="D30" s="160"/>
      <c r="E30" s="160"/>
      <c r="F30" s="160"/>
      <c r="G30" s="160"/>
      <c r="H30" s="160"/>
      <c r="I30" s="435"/>
      <c r="J30" s="122"/>
    </row>
    <row r="31" spans="1:10" ht="15" thickBot="1" x14ac:dyDescent="0.3">
      <c r="B31" s="475"/>
      <c r="C31" s="262"/>
      <c r="D31" s="160"/>
      <c r="E31" s="160"/>
      <c r="F31" s="160"/>
      <c r="G31" s="160"/>
      <c r="H31" s="160"/>
      <c r="I31" s="435"/>
      <c r="J31" s="122"/>
    </row>
    <row r="32" spans="1:10" ht="18.75" thickBot="1" x14ac:dyDescent="0.3">
      <c r="B32" s="652" t="s">
        <v>519</v>
      </c>
      <c r="C32" s="718"/>
      <c r="D32" s="722"/>
      <c r="E32" s="723"/>
      <c r="F32" s="723"/>
      <c r="G32" s="723"/>
      <c r="H32" s="723"/>
      <c r="I32" s="723"/>
      <c r="J32" s="724"/>
    </row>
    <row r="33" spans="1:11" ht="18.75" thickBot="1" x14ac:dyDescent="0.3">
      <c r="B33" s="126"/>
      <c r="C33" s="184" t="s">
        <v>25</v>
      </c>
      <c r="D33" s="127" t="s">
        <v>26</v>
      </c>
      <c r="E33" s="128">
        <v>2020</v>
      </c>
      <c r="F33" s="128">
        <v>2021</v>
      </c>
      <c r="G33" s="128">
        <v>2022</v>
      </c>
      <c r="H33" s="128">
        <v>2023</v>
      </c>
      <c r="I33" s="128">
        <v>2024</v>
      </c>
      <c r="J33" s="129" t="s">
        <v>28</v>
      </c>
    </row>
    <row r="34" spans="1:11" ht="15.75" x14ac:dyDescent="0.25">
      <c r="A34" s="457"/>
      <c r="B34" s="476" t="s">
        <v>520</v>
      </c>
      <c r="C34" s="477"/>
      <c r="D34" s="478"/>
      <c r="E34" s="133"/>
      <c r="F34" s="133"/>
      <c r="G34" s="455"/>
      <c r="H34" s="455"/>
      <c r="I34" s="455"/>
      <c r="J34" s="479"/>
      <c r="K34" s="457"/>
    </row>
    <row r="35" spans="1:11" x14ac:dyDescent="0.25">
      <c r="B35" s="96" t="s">
        <v>521</v>
      </c>
      <c r="C35" s="96"/>
      <c r="D35" s="441"/>
      <c r="E35" s="61">
        <v>14531</v>
      </c>
      <c r="F35" s="61">
        <v>14636</v>
      </c>
      <c r="G35" s="61">
        <v>14945</v>
      </c>
      <c r="H35" s="61">
        <v>12643</v>
      </c>
      <c r="I35" s="61">
        <v>12338</v>
      </c>
      <c r="J35" s="43" t="s">
        <v>34</v>
      </c>
    </row>
    <row r="36" spans="1:11" x14ac:dyDescent="0.25">
      <c r="B36" s="96" t="s">
        <v>522</v>
      </c>
      <c r="C36" s="96"/>
      <c r="D36" s="441" t="s">
        <v>71</v>
      </c>
      <c r="E36" s="36">
        <v>93.3</v>
      </c>
      <c r="F36" s="36">
        <f>14866/15891*100</f>
        <v>93.549808067459566</v>
      </c>
      <c r="G36" s="36">
        <v>93.5</v>
      </c>
      <c r="H36" s="36">
        <v>92.81</v>
      </c>
      <c r="I36" s="36">
        <v>93</v>
      </c>
      <c r="J36" s="43" t="s">
        <v>34</v>
      </c>
    </row>
    <row r="37" spans="1:11" ht="20.100000000000001" customHeight="1" x14ac:dyDescent="0.25">
      <c r="B37" s="96" t="s">
        <v>523</v>
      </c>
      <c r="C37" s="96"/>
      <c r="D37" s="441" t="s">
        <v>71</v>
      </c>
      <c r="E37" s="36">
        <v>6.7</v>
      </c>
      <c r="F37" s="36">
        <f>1025/15891*100</f>
        <v>6.4501919325404318</v>
      </c>
      <c r="G37" s="36">
        <v>6.5</v>
      </c>
      <c r="H37" s="36">
        <v>7.19</v>
      </c>
      <c r="I37" s="36">
        <v>7</v>
      </c>
      <c r="J37" s="43" t="s">
        <v>34</v>
      </c>
    </row>
    <row r="38" spans="1:11" s="457" customFormat="1" ht="15.75" x14ac:dyDescent="0.25">
      <c r="B38" s="476" t="s">
        <v>524</v>
      </c>
      <c r="C38" s="477"/>
      <c r="D38" s="480"/>
      <c r="E38" s="481"/>
      <c r="F38" s="481"/>
      <c r="G38" s="481"/>
      <c r="H38" s="481"/>
      <c r="I38" s="481"/>
      <c r="J38" s="482"/>
    </row>
    <row r="39" spans="1:11" x14ac:dyDescent="0.25">
      <c r="B39" s="96" t="s">
        <v>525</v>
      </c>
      <c r="C39" s="96"/>
      <c r="D39" s="441" t="s">
        <v>71</v>
      </c>
      <c r="E39" s="36">
        <v>52.3</v>
      </c>
      <c r="F39" s="36">
        <v>49.9</v>
      </c>
      <c r="G39" s="36">
        <v>47.7</v>
      </c>
      <c r="H39" s="36">
        <v>51.3</v>
      </c>
      <c r="I39" s="36">
        <v>50.6</v>
      </c>
      <c r="J39" s="43" t="s">
        <v>34</v>
      </c>
    </row>
    <row r="40" spans="1:11" x14ac:dyDescent="0.25">
      <c r="B40" s="96" t="s">
        <v>526</v>
      </c>
      <c r="C40" s="96"/>
      <c r="D40" s="441" t="s">
        <v>71</v>
      </c>
      <c r="E40" s="36">
        <v>10.199999999999999</v>
      </c>
      <c r="F40" s="36">
        <v>11.6</v>
      </c>
      <c r="G40" s="36">
        <v>12.8</v>
      </c>
      <c r="H40" s="36">
        <v>14.1</v>
      </c>
      <c r="I40" s="36">
        <v>14.2</v>
      </c>
      <c r="J40" s="43" t="s">
        <v>34</v>
      </c>
    </row>
    <row r="41" spans="1:11" x14ac:dyDescent="0.25">
      <c r="B41" s="96" t="s">
        <v>527</v>
      </c>
      <c r="C41" s="96"/>
      <c r="D41" s="441" t="s">
        <v>71</v>
      </c>
      <c r="E41" s="36">
        <v>5.9</v>
      </c>
      <c r="F41" s="36">
        <v>5.6</v>
      </c>
      <c r="G41" s="36">
        <v>5.7</v>
      </c>
      <c r="H41" s="36">
        <v>6.3</v>
      </c>
      <c r="I41" s="36">
        <v>6.7</v>
      </c>
      <c r="J41" s="43" t="s">
        <v>34</v>
      </c>
    </row>
    <row r="42" spans="1:11" s="457" customFormat="1" ht="15" x14ac:dyDescent="0.25">
      <c r="A42" s="448"/>
      <c r="B42" s="96" t="s">
        <v>528</v>
      </c>
      <c r="C42" s="96"/>
      <c r="D42" s="441" t="s">
        <v>71</v>
      </c>
      <c r="E42" s="36">
        <v>7.6</v>
      </c>
      <c r="F42" s="36">
        <v>6.3</v>
      </c>
      <c r="G42" s="36">
        <v>6.8</v>
      </c>
      <c r="H42" s="36">
        <v>5.4</v>
      </c>
      <c r="I42" s="36">
        <v>5.3</v>
      </c>
      <c r="J42" s="43" t="s">
        <v>34</v>
      </c>
      <c r="K42" s="450"/>
    </row>
    <row r="43" spans="1:11" x14ac:dyDescent="0.25">
      <c r="B43" s="96" t="s">
        <v>529</v>
      </c>
      <c r="C43" s="96"/>
      <c r="D43" s="441" t="s">
        <v>71</v>
      </c>
      <c r="E43" s="36">
        <v>3.3</v>
      </c>
      <c r="F43" s="36">
        <v>3.8</v>
      </c>
      <c r="G43" s="36">
        <v>3.8</v>
      </c>
      <c r="H43" s="36">
        <v>3.9</v>
      </c>
      <c r="I43" s="36">
        <v>4.0999999999999996</v>
      </c>
      <c r="J43" s="43" t="s">
        <v>34</v>
      </c>
    </row>
    <row r="44" spans="1:11" x14ac:dyDescent="0.25">
      <c r="B44" s="96" t="s">
        <v>530</v>
      </c>
      <c r="C44" s="96"/>
      <c r="D44" s="441" t="s">
        <v>71</v>
      </c>
      <c r="E44" s="483" t="s">
        <v>531</v>
      </c>
      <c r="F44" s="483" t="s">
        <v>532</v>
      </c>
      <c r="G44" s="483" t="s">
        <v>533</v>
      </c>
      <c r="H44" s="36">
        <v>3.2</v>
      </c>
      <c r="I44" s="36">
        <v>3</v>
      </c>
      <c r="J44" s="43" t="s">
        <v>34</v>
      </c>
    </row>
    <row r="45" spans="1:11" ht="15.75" x14ac:dyDescent="0.25">
      <c r="A45" s="457"/>
      <c r="B45" s="476" t="s">
        <v>534</v>
      </c>
      <c r="C45" s="477"/>
      <c r="D45" s="480"/>
      <c r="E45" s="481"/>
      <c r="F45" s="481"/>
      <c r="G45" s="481"/>
      <c r="H45" s="481"/>
      <c r="I45" s="481"/>
      <c r="J45" s="482"/>
      <c r="K45" s="457"/>
    </row>
    <row r="46" spans="1:11" x14ac:dyDescent="0.25">
      <c r="B46" s="96" t="s">
        <v>525</v>
      </c>
      <c r="C46" s="96"/>
      <c r="D46" s="441" t="s">
        <v>71</v>
      </c>
      <c r="E46" s="36">
        <v>54.5</v>
      </c>
      <c r="F46" s="36">
        <v>54.9</v>
      </c>
      <c r="G46" s="36">
        <v>52.6</v>
      </c>
      <c r="H46" s="36">
        <v>53.1</v>
      </c>
      <c r="I46" s="36">
        <v>52.3</v>
      </c>
      <c r="J46" s="43" t="s">
        <v>34</v>
      </c>
    </row>
    <row r="47" spans="1:11" x14ac:dyDescent="0.25">
      <c r="B47" s="96" t="s">
        <v>526</v>
      </c>
      <c r="C47" s="96"/>
      <c r="D47" s="441" t="s">
        <v>71</v>
      </c>
      <c r="E47" s="36">
        <v>12.1</v>
      </c>
      <c r="F47" s="36">
        <v>12.4</v>
      </c>
      <c r="G47" s="36">
        <v>14.9</v>
      </c>
      <c r="H47" s="36">
        <v>15.5</v>
      </c>
      <c r="I47" s="36">
        <v>15.8</v>
      </c>
      <c r="J47" s="43" t="s">
        <v>34</v>
      </c>
    </row>
    <row r="48" spans="1:11" x14ac:dyDescent="0.25">
      <c r="B48" s="96" t="s">
        <v>535</v>
      </c>
      <c r="C48" s="96"/>
      <c r="D48" s="441" t="s">
        <v>71</v>
      </c>
      <c r="E48" s="36">
        <v>5.6</v>
      </c>
      <c r="F48" s="36">
        <v>4.9000000000000004</v>
      </c>
      <c r="G48" s="36">
        <v>5</v>
      </c>
      <c r="H48" s="36">
        <v>5.2</v>
      </c>
      <c r="I48" s="36">
        <v>5.5</v>
      </c>
      <c r="J48" s="43" t="s">
        <v>34</v>
      </c>
    </row>
    <row r="49" spans="1:11" s="457" customFormat="1" ht="15" x14ac:dyDescent="0.25">
      <c r="A49" s="448"/>
      <c r="B49" s="96" t="s">
        <v>528</v>
      </c>
      <c r="C49" s="96"/>
      <c r="D49" s="441" t="s">
        <v>71</v>
      </c>
      <c r="E49" s="36">
        <v>4.5999999999999996</v>
      </c>
      <c r="F49" s="36">
        <v>4.7</v>
      </c>
      <c r="G49" s="36">
        <v>4.8</v>
      </c>
      <c r="H49" s="36">
        <v>4.5999999999999996</v>
      </c>
      <c r="I49" s="36">
        <v>4.5</v>
      </c>
      <c r="J49" s="43" t="s">
        <v>34</v>
      </c>
      <c r="K49" s="450"/>
    </row>
    <row r="50" spans="1:11" x14ac:dyDescent="0.25">
      <c r="B50" s="96" t="s">
        <v>536</v>
      </c>
      <c r="C50" s="96"/>
      <c r="D50" s="441" t="s">
        <v>71</v>
      </c>
      <c r="E50" s="484">
        <v>2.8</v>
      </c>
      <c r="F50" s="484">
        <v>3.1</v>
      </c>
      <c r="G50" s="36">
        <v>3</v>
      </c>
      <c r="H50" s="36">
        <v>3.1</v>
      </c>
      <c r="I50" s="36">
        <v>3.3</v>
      </c>
      <c r="J50" s="43" t="s">
        <v>34</v>
      </c>
    </row>
    <row r="51" spans="1:11" ht="15" thickBot="1" x14ac:dyDescent="0.3">
      <c r="B51" s="118" t="s">
        <v>537</v>
      </c>
      <c r="C51" s="118"/>
      <c r="D51" s="442" t="s">
        <v>71</v>
      </c>
      <c r="E51" s="485" t="s">
        <v>538</v>
      </c>
      <c r="F51" s="485" t="s">
        <v>538</v>
      </c>
      <c r="G51" s="486">
        <v>2.9</v>
      </c>
      <c r="H51" s="486">
        <v>2.9</v>
      </c>
      <c r="I51" s="486">
        <v>2.8</v>
      </c>
      <c r="J51" s="48" t="s">
        <v>34</v>
      </c>
    </row>
    <row r="52" spans="1:11" ht="15" thickBot="1" x14ac:dyDescent="0.3">
      <c r="B52" s="262"/>
      <c r="C52" s="262"/>
      <c r="D52" s="160"/>
      <c r="E52" s="435"/>
      <c r="F52" s="435"/>
      <c r="G52" s="435"/>
      <c r="H52" s="435"/>
      <c r="I52" s="487"/>
      <c r="J52" s="488"/>
    </row>
    <row r="53" spans="1:11" ht="30.75" thickBot="1" x14ac:dyDescent="0.3">
      <c r="B53" s="652" t="s">
        <v>539</v>
      </c>
      <c r="C53" s="718"/>
      <c r="D53" s="489" t="s">
        <v>23</v>
      </c>
      <c r="E53" s="607" t="s">
        <v>539</v>
      </c>
      <c r="F53" s="607"/>
      <c r="G53" s="607"/>
      <c r="H53" s="607"/>
      <c r="I53" s="607"/>
      <c r="J53" s="490"/>
    </row>
    <row r="54" spans="1:11" ht="18.75" thickBot="1" x14ac:dyDescent="0.3">
      <c r="B54" s="363"/>
      <c r="C54" s="491"/>
      <c r="D54" s="492"/>
      <c r="E54" s="493"/>
      <c r="F54" s="493"/>
      <c r="G54" s="493"/>
      <c r="H54" s="493"/>
      <c r="I54" s="494"/>
      <c r="J54" s="492"/>
    </row>
    <row r="55" spans="1:11" ht="30.75" thickBot="1" x14ac:dyDescent="0.3">
      <c r="B55" s="652" t="s">
        <v>540</v>
      </c>
      <c r="C55" s="725"/>
      <c r="D55" s="489" t="s">
        <v>23</v>
      </c>
      <c r="E55" s="607" t="s">
        <v>540</v>
      </c>
      <c r="F55" s="607"/>
      <c r="G55" s="607"/>
      <c r="H55" s="607"/>
      <c r="I55" s="607"/>
      <c r="J55" s="490"/>
    </row>
    <row r="56" spans="1:11" ht="18.75" thickBot="1" x14ac:dyDescent="0.3">
      <c r="B56" s="126"/>
      <c r="C56" s="184" t="s">
        <v>25</v>
      </c>
      <c r="D56" s="210" t="s">
        <v>26</v>
      </c>
      <c r="E56" s="211">
        <v>2020</v>
      </c>
      <c r="F56" s="211">
        <v>2021</v>
      </c>
      <c r="G56" s="211">
        <v>2022</v>
      </c>
      <c r="H56" s="211">
        <v>2023</v>
      </c>
      <c r="I56" s="211">
        <v>2024</v>
      </c>
      <c r="J56" s="212" t="s">
        <v>28</v>
      </c>
    </row>
    <row r="57" spans="1:11" ht="15.75" x14ac:dyDescent="0.25">
      <c r="A57" s="457"/>
      <c r="B57" s="495" t="s">
        <v>541</v>
      </c>
      <c r="C57" s="546"/>
      <c r="D57" s="548"/>
      <c r="E57" s="549"/>
      <c r="F57" s="549"/>
      <c r="G57" s="549"/>
      <c r="H57" s="549"/>
      <c r="I57" s="505"/>
      <c r="J57" s="506"/>
      <c r="K57" s="457"/>
    </row>
    <row r="58" spans="1:11" ht="15" customHeight="1" x14ac:dyDescent="0.25">
      <c r="B58" s="29" t="s">
        <v>542</v>
      </c>
      <c r="C58" s="96" t="s">
        <v>30</v>
      </c>
      <c r="D58" s="441" t="s">
        <v>290</v>
      </c>
      <c r="E58" s="97">
        <v>1</v>
      </c>
      <c r="F58" s="36">
        <v>0.9</v>
      </c>
      <c r="G58" s="36">
        <v>0.6</v>
      </c>
      <c r="H58" s="36">
        <v>0.6</v>
      </c>
      <c r="I58" s="36">
        <v>0.6</v>
      </c>
      <c r="J58" s="116" t="s">
        <v>543</v>
      </c>
    </row>
    <row r="59" spans="1:11" x14ac:dyDescent="0.25">
      <c r="B59" s="496" t="s">
        <v>544</v>
      </c>
      <c r="C59" s="547"/>
      <c r="D59" s="441" t="s">
        <v>545</v>
      </c>
      <c r="E59" s="97"/>
      <c r="F59" s="36"/>
      <c r="G59" s="36"/>
      <c r="H59" s="36"/>
      <c r="I59" s="36">
        <v>0.5</v>
      </c>
      <c r="J59" s="116"/>
    </row>
    <row r="60" spans="1:11" x14ac:dyDescent="0.25">
      <c r="B60" s="496" t="s">
        <v>546</v>
      </c>
      <c r="C60" s="547"/>
      <c r="D60" s="441" t="s">
        <v>170</v>
      </c>
      <c r="E60" s="135">
        <v>0</v>
      </c>
      <c r="F60" s="34">
        <v>0</v>
      </c>
      <c r="G60" s="34">
        <v>0</v>
      </c>
      <c r="H60" s="34">
        <v>0</v>
      </c>
      <c r="I60" s="34">
        <v>0</v>
      </c>
      <c r="J60" s="43" t="s">
        <v>34</v>
      </c>
    </row>
    <row r="61" spans="1:11" ht="20.100000000000001" customHeight="1" x14ac:dyDescent="0.25">
      <c r="B61" s="496" t="s">
        <v>289</v>
      </c>
      <c r="C61" s="547" t="s">
        <v>30</v>
      </c>
      <c r="D61" s="441" t="s">
        <v>290</v>
      </c>
      <c r="E61" s="97">
        <v>4.2</v>
      </c>
      <c r="F61" s="36">
        <v>4.4000000000000004</v>
      </c>
      <c r="G61" s="36">
        <v>2.7</v>
      </c>
      <c r="H61" s="36">
        <v>3.2</v>
      </c>
      <c r="I61" s="36">
        <v>2.9</v>
      </c>
      <c r="J61" s="116" t="s">
        <v>34</v>
      </c>
    </row>
    <row r="62" spans="1:11" s="457" customFormat="1" ht="15.75" thickBot="1" x14ac:dyDescent="0.3">
      <c r="A62" s="448"/>
      <c r="B62" s="45" t="s">
        <v>547</v>
      </c>
      <c r="C62" s="118"/>
      <c r="D62" s="442" t="s">
        <v>170</v>
      </c>
      <c r="E62" s="205">
        <v>0</v>
      </c>
      <c r="F62" s="321">
        <v>0</v>
      </c>
      <c r="G62" s="321">
        <v>0</v>
      </c>
      <c r="H62" s="321">
        <v>0</v>
      </c>
      <c r="I62" s="321">
        <v>0</v>
      </c>
      <c r="J62" s="48" t="s">
        <v>34</v>
      </c>
      <c r="K62" s="450"/>
    </row>
    <row r="63" spans="1:11" x14ac:dyDescent="0.25">
      <c r="B63" s="262"/>
      <c r="C63" s="262"/>
      <c r="D63" s="160"/>
      <c r="E63" s="160"/>
      <c r="F63" s="160"/>
      <c r="G63" s="160"/>
      <c r="H63" s="160"/>
      <c r="I63" s="435"/>
      <c r="J63" s="122"/>
    </row>
    <row r="64" spans="1:11" ht="15" thickBot="1" x14ac:dyDescent="0.3">
      <c r="B64" s="262"/>
      <c r="C64" s="262"/>
      <c r="D64" s="160"/>
      <c r="E64" s="160"/>
      <c r="F64" s="160"/>
      <c r="G64" s="160"/>
      <c r="H64" s="160"/>
      <c r="I64" s="435"/>
      <c r="J64" s="122"/>
    </row>
    <row r="65" spans="1:11" ht="18.75" thickBot="1" x14ac:dyDescent="0.3">
      <c r="B65" s="652" t="s">
        <v>548</v>
      </c>
      <c r="C65" s="718"/>
      <c r="D65" s="722"/>
      <c r="E65" s="723"/>
      <c r="F65" s="723"/>
      <c r="G65" s="723"/>
      <c r="H65" s="723"/>
      <c r="I65" s="723"/>
      <c r="J65" s="724"/>
    </row>
    <row r="66" spans="1:11" ht="18.75" thickBot="1" x14ac:dyDescent="0.3">
      <c r="B66" s="126"/>
      <c r="C66" s="184"/>
      <c r="D66" s="127" t="s">
        <v>26</v>
      </c>
      <c r="E66" s="128">
        <v>2020</v>
      </c>
      <c r="F66" s="128">
        <v>2021</v>
      </c>
      <c r="G66" s="128">
        <v>2022</v>
      </c>
      <c r="H66" s="128">
        <v>2023</v>
      </c>
      <c r="I66" s="128">
        <v>2024</v>
      </c>
      <c r="J66" s="129" t="s">
        <v>28</v>
      </c>
    </row>
    <row r="67" spans="1:11" ht="15.75" x14ac:dyDescent="0.25">
      <c r="A67" s="457"/>
      <c r="B67" s="497" t="s">
        <v>549</v>
      </c>
      <c r="C67" s="477"/>
      <c r="D67" s="498"/>
      <c r="E67" s="122"/>
      <c r="F67" s="122"/>
      <c r="G67" s="122"/>
      <c r="H67" s="122"/>
      <c r="I67" s="488"/>
      <c r="J67" s="499"/>
      <c r="K67" s="457"/>
    </row>
    <row r="68" spans="1:11" x14ac:dyDescent="0.25">
      <c r="B68" s="29" t="s">
        <v>550</v>
      </c>
      <c r="C68" s="96"/>
      <c r="D68" s="441" t="s">
        <v>71</v>
      </c>
      <c r="E68" s="97">
        <v>5.2</v>
      </c>
      <c r="F68" s="36">
        <v>6.4</v>
      </c>
      <c r="G68" s="36">
        <v>7.7</v>
      </c>
      <c r="H68" s="36">
        <v>7.7</v>
      </c>
      <c r="I68" s="36">
        <v>9.5</v>
      </c>
      <c r="J68" s="43" t="s">
        <v>34</v>
      </c>
    </row>
    <row r="69" spans="1:11" x14ac:dyDescent="0.25">
      <c r="B69" s="29" t="s">
        <v>551</v>
      </c>
      <c r="C69" s="96"/>
      <c r="D69" s="441" t="s">
        <v>71</v>
      </c>
      <c r="E69" s="150">
        <v>2.2000000000000002</v>
      </c>
      <c r="F69" s="500">
        <v>3.4</v>
      </c>
      <c r="G69" s="500">
        <v>4.4000000000000004</v>
      </c>
      <c r="H69" s="500">
        <v>3.9</v>
      </c>
      <c r="I69" s="500">
        <v>3.6</v>
      </c>
      <c r="J69" s="249" t="s">
        <v>552</v>
      </c>
    </row>
    <row r="70" spans="1:11" ht="20.100000000000001" customHeight="1" x14ac:dyDescent="0.25">
      <c r="A70" s="457"/>
      <c r="B70" s="497" t="s">
        <v>553</v>
      </c>
      <c r="C70" s="477"/>
      <c r="D70" s="498"/>
      <c r="E70" s="122"/>
      <c r="F70" s="122"/>
      <c r="G70" s="488"/>
      <c r="H70" s="488"/>
      <c r="I70" s="488"/>
      <c r="J70" s="501"/>
      <c r="K70" s="457"/>
    </row>
    <row r="71" spans="1:11" s="457" customFormat="1" ht="28.5" x14ac:dyDescent="0.25">
      <c r="A71" s="448"/>
      <c r="B71" s="29" t="s">
        <v>554</v>
      </c>
      <c r="C71" s="96"/>
      <c r="D71" s="441" t="s">
        <v>71</v>
      </c>
      <c r="E71" s="34" t="s">
        <v>555</v>
      </c>
      <c r="F71" s="34">
        <v>64</v>
      </c>
      <c r="G71" s="34">
        <v>61</v>
      </c>
      <c r="H71" s="34">
        <v>63</v>
      </c>
      <c r="I71" s="34">
        <v>63</v>
      </c>
      <c r="J71" s="43" t="s">
        <v>34</v>
      </c>
      <c r="K71" s="450"/>
    </row>
    <row r="72" spans="1:11" ht="29.25" thickBot="1" x14ac:dyDescent="0.3">
      <c r="B72" s="45" t="s">
        <v>556</v>
      </c>
      <c r="C72" s="118"/>
      <c r="D72" s="442" t="s">
        <v>71</v>
      </c>
      <c r="E72" s="321" t="s">
        <v>557</v>
      </c>
      <c r="F72" s="321">
        <v>92</v>
      </c>
      <c r="G72" s="321">
        <v>92</v>
      </c>
      <c r="H72" s="321">
        <v>92</v>
      </c>
      <c r="I72" s="321">
        <v>92</v>
      </c>
      <c r="J72" s="48" t="s">
        <v>34</v>
      </c>
    </row>
    <row r="73" spans="1:11" ht="15" thickBot="1" x14ac:dyDescent="0.3">
      <c r="B73" s="262"/>
      <c r="C73" s="262"/>
      <c r="D73" s="160"/>
      <c r="E73" s="160"/>
      <c r="F73" s="160"/>
      <c r="G73" s="160"/>
      <c r="H73" s="160"/>
      <c r="I73" s="435"/>
      <c r="J73" s="122"/>
    </row>
    <row r="74" spans="1:11" s="457" customFormat="1" ht="18.75" thickBot="1" x14ac:dyDescent="0.3">
      <c r="A74" s="448"/>
      <c r="B74" s="652" t="s">
        <v>558</v>
      </c>
      <c r="C74" s="718"/>
      <c r="D74" s="722"/>
      <c r="E74" s="723"/>
      <c r="F74" s="723"/>
      <c r="G74" s="723"/>
      <c r="H74" s="723"/>
      <c r="I74" s="723"/>
      <c r="J74" s="724"/>
      <c r="K74" s="450"/>
    </row>
    <row r="75" spans="1:11" ht="18.75" thickBot="1" x14ac:dyDescent="0.3">
      <c r="B75" s="126"/>
      <c r="C75" s="184"/>
      <c r="D75" s="210" t="s">
        <v>26</v>
      </c>
      <c r="E75" s="211">
        <v>2020</v>
      </c>
      <c r="F75" s="211">
        <v>2021</v>
      </c>
      <c r="G75" s="211">
        <v>2022</v>
      </c>
      <c r="H75" s="211">
        <v>2023</v>
      </c>
      <c r="I75" s="211">
        <v>2024</v>
      </c>
      <c r="J75" s="212" t="s">
        <v>28</v>
      </c>
    </row>
    <row r="76" spans="1:11" x14ac:dyDescent="0.25">
      <c r="B76" s="244" t="s">
        <v>559</v>
      </c>
      <c r="C76" s="259"/>
      <c r="D76" s="502" t="s">
        <v>560</v>
      </c>
      <c r="E76" s="503">
        <v>75</v>
      </c>
      <c r="F76" s="504">
        <v>89</v>
      </c>
      <c r="G76" s="504">
        <v>96</v>
      </c>
      <c r="H76" s="505">
        <v>96</v>
      </c>
      <c r="I76" s="505">
        <v>96</v>
      </c>
      <c r="J76" s="506" t="s">
        <v>34</v>
      </c>
    </row>
    <row r="77" spans="1:11" x14ac:dyDescent="0.25">
      <c r="B77" s="244" t="s">
        <v>561</v>
      </c>
      <c r="C77" s="259"/>
      <c r="D77" s="441" t="s">
        <v>560</v>
      </c>
      <c r="E77" s="135">
        <v>79</v>
      </c>
      <c r="F77" s="34">
        <v>91</v>
      </c>
      <c r="G77" s="34">
        <v>92</v>
      </c>
      <c r="H77" s="398">
        <v>92</v>
      </c>
      <c r="I77" s="398">
        <v>92</v>
      </c>
      <c r="J77" s="43" t="s">
        <v>34</v>
      </c>
    </row>
    <row r="78" spans="1:11" x14ac:dyDescent="0.25">
      <c r="B78" s="244" t="s">
        <v>562</v>
      </c>
      <c r="C78" s="259"/>
      <c r="D78" s="441" t="s">
        <v>560</v>
      </c>
      <c r="E78" s="135">
        <v>77</v>
      </c>
      <c r="F78" s="34">
        <v>82</v>
      </c>
      <c r="G78" s="34">
        <v>99</v>
      </c>
      <c r="H78" s="34">
        <v>99</v>
      </c>
      <c r="I78" s="34">
        <v>99</v>
      </c>
      <c r="J78" s="43" t="s">
        <v>34</v>
      </c>
    </row>
    <row r="79" spans="1:11" ht="28.5" x14ac:dyDescent="0.25">
      <c r="B79" s="29" t="s">
        <v>563</v>
      </c>
      <c r="C79" s="96"/>
      <c r="D79" s="507"/>
      <c r="E79" s="508"/>
      <c r="F79" s="139"/>
      <c r="G79" s="508"/>
      <c r="H79" s="508"/>
      <c r="I79" s="508"/>
      <c r="J79" s="103"/>
    </row>
    <row r="80" spans="1:11" x14ac:dyDescent="0.25">
      <c r="B80" s="203" t="s">
        <v>564</v>
      </c>
      <c r="C80" s="153"/>
      <c r="D80" s="441" t="s">
        <v>565</v>
      </c>
      <c r="E80" s="135">
        <v>75</v>
      </c>
      <c r="F80" s="34">
        <v>62</v>
      </c>
      <c r="G80" s="34">
        <v>59</v>
      </c>
      <c r="H80" s="34">
        <v>66</v>
      </c>
      <c r="I80" s="34">
        <v>66</v>
      </c>
      <c r="J80" s="43" t="s">
        <v>34</v>
      </c>
    </row>
    <row r="81" spans="2:10" x14ac:dyDescent="0.25">
      <c r="B81" s="203" t="s">
        <v>566</v>
      </c>
      <c r="C81" s="153"/>
      <c r="D81" s="441" t="s">
        <v>565</v>
      </c>
      <c r="E81" s="135">
        <v>77</v>
      </c>
      <c r="F81" s="34">
        <v>76</v>
      </c>
      <c r="G81" s="34">
        <v>78</v>
      </c>
      <c r="H81" s="34">
        <v>80</v>
      </c>
      <c r="I81" s="34">
        <v>80</v>
      </c>
      <c r="J81" s="43" t="s">
        <v>34</v>
      </c>
    </row>
    <row r="82" spans="2:10" ht="15" thickBot="1" x14ac:dyDescent="0.3">
      <c r="B82" s="509" t="s">
        <v>567</v>
      </c>
      <c r="C82" s="269"/>
      <c r="D82" s="442" t="s">
        <v>565</v>
      </c>
      <c r="E82" s="205">
        <v>76</v>
      </c>
      <c r="F82" s="321">
        <v>75</v>
      </c>
      <c r="G82" s="321">
        <v>72</v>
      </c>
      <c r="H82" s="321">
        <v>75</v>
      </c>
      <c r="I82" s="321">
        <v>75</v>
      </c>
      <c r="J82" s="48" t="s">
        <v>34</v>
      </c>
    </row>
    <row r="83" spans="2:10" x14ac:dyDescent="0.25">
      <c r="B83" s="84"/>
      <c r="C83" s="84"/>
      <c r="D83" s="160"/>
      <c r="E83" s="160"/>
      <c r="F83" s="160"/>
      <c r="G83" s="160"/>
      <c r="H83" s="83"/>
      <c r="I83" s="265"/>
      <c r="J83" s="122"/>
    </row>
    <row r="84" spans="2:10" x14ac:dyDescent="0.25">
      <c r="B84" s="510"/>
      <c r="D84" s="160"/>
      <c r="E84" s="160"/>
      <c r="F84" s="160"/>
      <c r="G84" s="160"/>
      <c r="H84" s="83"/>
      <c r="I84" s="265"/>
      <c r="J84" s="122"/>
    </row>
    <row r="85" spans="2:10" ht="15" thickBot="1" x14ac:dyDescent="0.3">
      <c r="B85" s="84"/>
      <c r="C85" s="84"/>
      <c r="D85" s="160"/>
      <c r="E85" s="160"/>
      <c r="F85" s="160"/>
      <c r="G85" s="160"/>
      <c r="H85" s="83"/>
      <c r="I85" s="265"/>
      <c r="J85" s="122"/>
    </row>
    <row r="86" spans="2:10" ht="18.75" thickBot="1" x14ac:dyDescent="0.3">
      <c r="B86" s="652" t="s">
        <v>568</v>
      </c>
      <c r="C86" s="725"/>
      <c r="D86" s="722"/>
      <c r="E86" s="723"/>
      <c r="F86" s="723"/>
      <c r="G86" s="723"/>
      <c r="H86" s="723"/>
      <c r="I86" s="723"/>
      <c r="J86" s="724"/>
    </row>
    <row r="87" spans="2:10" ht="18.75" thickBot="1" x14ac:dyDescent="0.3">
      <c r="B87" s="126"/>
      <c r="C87" s="511" t="s">
        <v>25</v>
      </c>
      <c r="D87" s="127" t="s">
        <v>26</v>
      </c>
      <c r="E87" s="128">
        <v>2020</v>
      </c>
      <c r="F87" s="128">
        <v>2021</v>
      </c>
      <c r="G87" s="128">
        <v>2022</v>
      </c>
      <c r="H87" s="128">
        <v>2023</v>
      </c>
      <c r="I87" s="128">
        <v>2024</v>
      </c>
      <c r="J87" s="129" t="s">
        <v>28</v>
      </c>
    </row>
    <row r="88" spans="2:10" x14ac:dyDescent="0.25">
      <c r="B88" s="244" t="s">
        <v>569</v>
      </c>
      <c r="C88" s="512"/>
      <c r="D88" s="441" t="s">
        <v>71</v>
      </c>
      <c r="E88" s="135">
        <v>85</v>
      </c>
      <c r="F88" s="34">
        <v>83</v>
      </c>
      <c r="G88" s="34">
        <v>85</v>
      </c>
      <c r="H88" s="34">
        <v>80</v>
      </c>
      <c r="I88" s="34">
        <v>71</v>
      </c>
      <c r="J88" s="249" t="s">
        <v>570</v>
      </c>
    </row>
    <row r="89" spans="2:10" x14ac:dyDescent="0.25">
      <c r="B89" s="513" t="s">
        <v>571</v>
      </c>
      <c r="C89" s="514"/>
      <c r="D89" s="440" t="s">
        <v>71</v>
      </c>
      <c r="E89" s="515">
        <v>99</v>
      </c>
      <c r="F89" s="515">
        <v>95</v>
      </c>
      <c r="G89" s="515">
        <v>95</v>
      </c>
      <c r="H89" s="515">
        <v>95</v>
      </c>
      <c r="I89" s="515">
        <v>95</v>
      </c>
      <c r="J89" s="516" t="s">
        <v>34</v>
      </c>
    </row>
    <row r="90" spans="2:10" x14ac:dyDescent="0.25">
      <c r="B90" s="244" t="s">
        <v>572</v>
      </c>
      <c r="C90" s="512"/>
      <c r="D90" s="441" t="s">
        <v>573</v>
      </c>
      <c r="E90" s="135">
        <v>14</v>
      </c>
      <c r="F90" s="135">
        <v>15</v>
      </c>
      <c r="G90" s="135">
        <v>15</v>
      </c>
      <c r="H90" s="34" t="s">
        <v>34</v>
      </c>
      <c r="I90" s="434" t="s">
        <v>34</v>
      </c>
      <c r="J90" s="249" t="s">
        <v>34</v>
      </c>
    </row>
    <row r="91" spans="2:10" ht="20.100000000000001" customHeight="1" thickBot="1" x14ac:dyDescent="0.3">
      <c r="B91" s="517" t="s">
        <v>627</v>
      </c>
      <c r="C91" s="518"/>
      <c r="D91" s="519" t="s">
        <v>574</v>
      </c>
      <c r="E91" s="520">
        <v>784</v>
      </c>
      <c r="F91" s="520">
        <v>1083</v>
      </c>
      <c r="G91" s="520">
        <v>833</v>
      </c>
      <c r="H91" s="520">
        <v>729</v>
      </c>
      <c r="I91" s="521" t="s">
        <v>213</v>
      </c>
      <c r="J91" s="261" t="s">
        <v>34</v>
      </c>
    </row>
    <row r="92" spans="2:10" x14ac:dyDescent="0.25">
      <c r="B92" s="523" t="s">
        <v>628</v>
      </c>
      <c r="C92" s="262"/>
      <c r="D92" s="160"/>
      <c r="E92" s="160"/>
      <c r="F92" s="160"/>
      <c r="G92" s="160"/>
      <c r="H92" s="160"/>
      <c r="I92" s="435"/>
      <c r="J92" s="522"/>
    </row>
    <row r="93" spans="2:10" x14ac:dyDescent="0.25">
      <c r="C93" s="122"/>
      <c r="D93" s="524"/>
      <c r="E93" s="524"/>
      <c r="F93" s="524"/>
      <c r="G93" s="524"/>
      <c r="H93" s="524"/>
      <c r="I93" s="524"/>
      <c r="J93" s="525"/>
    </row>
    <row r="94" spans="2:10" ht="15" thickBot="1" x14ac:dyDescent="0.3">
      <c r="B94" s="526"/>
      <c r="C94" s="526"/>
      <c r="D94" s="524"/>
      <c r="E94" s="524"/>
      <c r="F94" s="524"/>
      <c r="G94" s="524"/>
      <c r="H94" s="524"/>
      <c r="I94" s="524"/>
      <c r="J94" s="525"/>
    </row>
    <row r="95" spans="2:10" ht="18.75" thickBot="1" x14ac:dyDescent="0.3">
      <c r="B95" s="652" t="s">
        <v>575</v>
      </c>
      <c r="C95" s="718"/>
      <c r="D95" s="722"/>
      <c r="E95" s="723"/>
      <c r="F95" s="723"/>
      <c r="G95" s="723"/>
      <c r="H95" s="723"/>
      <c r="I95" s="723"/>
      <c r="J95" s="724"/>
    </row>
    <row r="96" spans="2:10" ht="18.75" thickBot="1" x14ac:dyDescent="0.3">
      <c r="B96" s="126"/>
      <c r="C96" s="184" t="s">
        <v>25</v>
      </c>
      <c r="D96" s="127" t="s">
        <v>26</v>
      </c>
      <c r="E96" s="128">
        <v>2020</v>
      </c>
      <c r="F96" s="128">
        <v>2021</v>
      </c>
      <c r="G96" s="128">
        <v>2022</v>
      </c>
      <c r="H96" s="128">
        <v>2023</v>
      </c>
      <c r="I96" s="128">
        <v>2024</v>
      </c>
      <c r="J96" s="129" t="s">
        <v>28</v>
      </c>
    </row>
    <row r="97" spans="2:10" x14ac:dyDescent="0.25">
      <c r="B97" s="527" t="s">
        <v>576</v>
      </c>
      <c r="C97" s="527"/>
      <c r="D97" s="502" t="s">
        <v>170</v>
      </c>
      <c r="E97" s="504">
        <v>508</v>
      </c>
      <c r="F97" s="246">
        <v>842</v>
      </c>
      <c r="G97" s="26">
        <v>1125</v>
      </c>
      <c r="H97" s="26">
        <v>728</v>
      </c>
      <c r="I97" s="26">
        <v>584</v>
      </c>
      <c r="J97" s="528"/>
    </row>
    <row r="98" spans="2:10" ht="15" thickBot="1" x14ac:dyDescent="0.3">
      <c r="B98" s="529" t="s">
        <v>577</v>
      </c>
      <c r="C98" s="529"/>
      <c r="D98" s="442" t="s">
        <v>578</v>
      </c>
      <c r="E98" s="321">
        <v>18</v>
      </c>
      <c r="F98" s="205">
        <v>18</v>
      </c>
      <c r="G98" s="205">
        <v>20</v>
      </c>
      <c r="H98" s="321">
        <v>25</v>
      </c>
      <c r="I98" s="321">
        <v>28</v>
      </c>
      <c r="J98" s="530"/>
    </row>
    <row r="99" spans="2:10" x14ac:dyDescent="0.25">
      <c r="B99" s="262"/>
      <c r="C99" s="262"/>
      <c r="D99" s="160"/>
      <c r="E99" s="160"/>
      <c r="F99" s="160"/>
      <c r="G99" s="160"/>
      <c r="H99" s="160"/>
      <c r="I99" s="435"/>
      <c r="J99" s="522"/>
    </row>
    <row r="100" spans="2:10" ht="15" thickBot="1" x14ac:dyDescent="0.3">
      <c r="B100" s="262"/>
      <c r="C100" s="262"/>
      <c r="D100" s="160"/>
      <c r="E100" s="160"/>
      <c r="F100" s="160"/>
      <c r="G100" s="160"/>
      <c r="H100" s="160"/>
      <c r="I100" s="435"/>
      <c r="J100" s="522"/>
    </row>
    <row r="101" spans="2:10" ht="30.75" thickBot="1" x14ac:dyDescent="0.3">
      <c r="B101" s="652" t="s">
        <v>579</v>
      </c>
      <c r="C101" s="718"/>
      <c r="D101" s="182" t="s">
        <v>23</v>
      </c>
      <c r="E101" s="612" t="s">
        <v>580</v>
      </c>
      <c r="F101" s="612"/>
      <c r="G101" s="612" t="s">
        <v>581</v>
      </c>
      <c r="H101" s="612"/>
      <c r="I101" s="531"/>
      <c r="J101" s="532"/>
    </row>
    <row r="102" spans="2:10" ht="18.75" thickBot="1" x14ac:dyDescent="0.3">
      <c r="B102" s="533"/>
      <c r="C102" s="131" t="s">
        <v>25</v>
      </c>
      <c r="D102" s="210" t="s">
        <v>26</v>
      </c>
      <c r="E102" s="211">
        <v>2020</v>
      </c>
      <c r="F102" s="211">
        <v>2021</v>
      </c>
      <c r="G102" s="211">
        <v>2022</v>
      </c>
      <c r="H102" s="211">
        <v>2023</v>
      </c>
      <c r="I102" s="211">
        <v>2024</v>
      </c>
      <c r="J102" s="212" t="s">
        <v>28</v>
      </c>
    </row>
    <row r="103" spans="2:10" x14ac:dyDescent="0.25">
      <c r="B103" s="535" t="s">
        <v>582</v>
      </c>
      <c r="C103" s="534"/>
      <c r="D103" s="502" t="s">
        <v>583</v>
      </c>
      <c r="E103" s="26">
        <v>1500000</v>
      </c>
      <c r="F103" s="536">
        <v>885954</v>
      </c>
      <c r="G103" s="536">
        <v>1481950</v>
      </c>
      <c r="H103" s="589">
        <v>300000</v>
      </c>
      <c r="I103" s="589"/>
      <c r="J103" s="590"/>
    </row>
    <row r="104" spans="2:10" x14ac:dyDescent="0.25">
      <c r="B104" s="552" t="s">
        <v>599</v>
      </c>
      <c r="C104" s="551"/>
      <c r="D104" s="441" t="s">
        <v>170</v>
      </c>
      <c r="E104" s="31">
        <v>129</v>
      </c>
      <c r="F104" s="61">
        <v>109</v>
      </c>
      <c r="G104" s="61">
        <v>138</v>
      </c>
      <c r="H104" s="588">
        <v>94</v>
      </c>
      <c r="I104" s="588">
        <v>29</v>
      </c>
      <c r="J104" s="429"/>
    </row>
    <row r="105" spans="2:10" x14ac:dyDescent="0.25">
      <c r="B105" s="552" t="s">
        <v>626</v>
      </c>
      <c r="C105" s="551"/>
      <c r="D105" s="441" t="s">
        <v>574</v>
      </c>
      <c r="E105" s="31">
        <v>1500000</v>
      </c>
      <c r="F105" s="595">
        <v>1400000</v>
      </c>
      <c r="G105" s="61">
        <v>1300000</v>
      </c>
      <c r="H105" s="594">
        <v>1100000</v>
      </c>
      <c r="I105" s="588" t="s">
        <v>630</v>
      </c>
      <c r="J105" s="429"/>
    </row>
    <row r="106" spans="2:10" x14ac:dyDescent="0.25">
      <c r="B106" s="538" t="s">
        <v>584</v>
      </c>
      <c r="C106" s="537"/>
      <c r="D106" s="480"/>
      <c r="E106" s="470"/>
      <c r="F106" s="470"/>
      <c r="G106" s="470"/>
      <c r="H106" s="588"/>
      <c r="I106" s="588"/>
      <c r="J106" s="429"/>
    </row>
    <row r="107" spans="2:10" x14ac:dyDescent="0.25">
      <c r="B107" s="540" t="s">
        <v>585</v>
      </c>
      <c r="C107" s="539"/>
      <c r="D107" s="441" t="s">
        <v>71</v>
      </c>
      <c r="E107" s="135">
        <v>68</v>
      </c>
      <c r="F107" s="34">
        <v>74</v>
      </c>
      <c r="G107" s="34">
        <v>71</v>
      </c>
      <c r="H107" s="588">
        <v>79</v>
      </c>
      <c r="I107" s="588">
        <v>48</v>
      </c>
      <c r="J107" s="429"/>
    </row>
    <row r="108" spans="2:10" ht="20.100000000000001" customHeight="1" x14ac:dyDescent="0.25">
      <c r="B108" s="540" t="s">
        <v>586</v>
      </c>
      <c r="C108" s="539"/>
      <c r="D108" s="441" t="s">
        <v>71</v>
      </c>
      <c r="E108" s="135">
        <v>5</v>
      </c>
      <c r="F108" s="34">
        <v>5</v>
      </c>
      <c r="G108" s="34">
        <v>4</v>
      </c>
      <c r="H108" s="588">
        <v>2</v>
      </c>
      <c r="I108" s="588">
        <v>10</v>
      </c>
      <c r="J108" s="429"/>
    </row>
    <row r="109" spans="2:10" x14ac:dyDescent="0.25">
      <c r="B109" s="540" t="s">
        <v>587</v>
      </c>
      <c r="C109" s="539"/>
      <c r="D109" s="441" t="s">
        <v>71</v>
      </c>
      <c r="E109" s="135">
        <v>5</v>
      </c>
      <c r="F109" s="34">
        <v>7</v>
      </c>
      <c r="G109" s="34">
        <v>12</v>
      </c>
      <c r="H109" s="588">
        <v>12</v>
      </c>
      <c r="I109" s="588">
        <v>28</v>
      </c>
      <c r="J109" s="429"/>
    </row>
    <row r="110" spans="2:10" x14ac:dyDescent="0.25">
      <c r="B110" s="540" t="s">
        <v>92</v>
      </c>
      <c r="C110" s="539"/>
      <c r="D110" s="441" t="s">
        <v>71</v>
      </c>
      <c r="E110" s="135">
        <v>5</v>
      </c>
      <c r="F110" s="34">
        <v>6</v>
      </c>
      <c r="G110" s="34">
        <v>5</v>
      </c>
      <c r="H110" s="588">
        <v>1</v>
      </c>
      <c r="I110" s="588" t="s">
        <v>34</v>
      </c>
      <c r="J110" s="429"/>
    </row>
    <row r="111" spans="2:10" x14ac:dyDescent="0.25">
      <c r="B111" s="540" t="s">
        <v>85</v>
      </c>
      <c r="C111" s="539"/>
      <c r="D111" s="441" t="s">
        <v>71</v>
      </c>
      <c r="E111" s="135">
        <v>16</v>
      </c>
      <c r="F111" s="34">
        <v>8</v>
      </c>
      <c r="G111" s="34">
        <v>8</v>
      </c>
      <c r="H111" s="588">
        <v>6</v>
      </c>
      <c r="I111" s="588">
        <v>14</v>
      </c>
      <c r="J111" s="429"/>
    </row>
    <row r="112" spans="2:10" x14ac:dyDescent="0.25">
      <c r="B112" s="538" t="s">
        <v>600</v>
      </c>
      <c r="C112" s="537"/>
      <c r="D112" s="480"/>
      <c r="E112" s="481"/>
      <c r="F112" s="481"/>
      <c r="G112" s="447"/>
      <c r="H112" s="588"/>
      <c r="I112" s="588"/>
      <c r="J112" s="429"/>
    </row>
    <row r="113" spans="2:10" x14ac:dyDescent="0.25">
      <c r="B113" s="554" t="s">
        <v>601</v>
      </c>
      <c r="C113" s="553"/>
      <c r="D113" s="591" t="s">
        <v>574</v>
      </c>
      <c r="E113" s="168"/>
      <c r="F113" s="588">
        <v>33000</v>
      </c>
      <c r="G113" s="588">
        <v>26500</v>
      </c>
      <c r="H113" s="588">
        <v>15400</v>
      </c>
      <c r="I113" s="588">
        <v>120000</v>
      </c>
      <c r="J113" s="429"/>
    </row>
    <row r="114" spans="2:10" x14ac:dyDescent="0.25">
      <c r="B114" s="540" t="s">
        <v>613</v>
      </c>
      <c r="C114" s="539"/>
      <c r="D114" s="441" t="s">
        <v>574</v>
      </c>
      <c r="E114" s="135"/>
      <c r="F114" s="588">
        <v>1300000</v>
      </c>
      <c r="G114" s="588">
        <v>1250000</v>
      </c>
      <c r="H114" s="588">
        <v>1660000</v>
      </c>
      <c r="I114" s="588">
        <v>355000</v>
      </c>
      <c r="J114" s="429"/>
    </row>
    <row r="115" spans="2:10" ht="19.5" customHeight="1" x14ac:dyDescent="0.25">
      <c r="B115" s="540" t="s">
        <v>631</v>
      </c>
      <c r="C115" s="539"/>
      <c r="D115" s="441" t="s">
        <v>614</v>
      </c>
      <c r="E115" s="135"/>
      <c r="F115" s="433">
        <v>559</v>
      </c>
      <c r="G115" s="433" t="s">
        <v>615</v>
      </c>
      <c r="H115" s="433" t="s">
        <v>617</v>
      </c>
      <c r="I115" s="433" t="s">
        <v>619</v>
      </c>
      <c r="J115" s="43"/>
    </row>
    <row r="116" spans="2:10" ht="19.5" customHeight="1" thickBot="1" x14ac:dyDescent="0.3">
      <c r="B116" s="542" t="s">
        <v>632</v>
      </c>
      <c r="C116" s="541"/>
      <c r="D116" s="442" t="s">
        <v>614</v>
      </c>
      <c r="E116" s="205"/>
      <c r="F116" s="555"/>
      <c r="G116" s="555" t="s">
        <v>616</v>
      </c>
      <c r="H116" s="555" t="s">
        <v>618</v>
      </c>
      <c r="I116" s="555" t="s">
        <v>620</v>
      </c>
      <c r="J116" s="48"/>
    </row>
    <row r="117" spans="2:10" x14ac:dyDescent="0.25">
      <c r="B117" s="510" t="s">
        <v>629</v>
      </c>
      <c r="D117" s="122"/>
      <c r="E117" s="122"/>
      <c r="F117" s="122"/>
      <c r="G117" s="122"/>
      <c r="H117" s="122"/>
      <c r="I117" s="488"/>
      <c r="J117" s="122"/>
    </row>
    <row r="118" spans="2:10" x14ac:dyDescent="0.25">
      <c r="B118" s="510"/>
      <c r="D118" s="122"/>
      <c r="E118" s="122"/>
      <c r="F118" s="122"/>
      <c r="G118" s="122"/>
      <c r="H118" s="122"/>
      <c r="I118" s="488"/>
      <c r="J118" s="122"/>
    </row>
    <row r="119" spans="2:10" x14ac:dyDescent="0.25">
      <c r="D119" s="122"/>
      <c r="E119" s="122"/>
      <c r="F119" s="122"/>
      <c r="G119" s="122"/>
      <c r="H119" s="122"/>
      <c r="I119" s="488"/>
      <c r="J119" s="122"/>
    </row>
    <row r="120" spans="2:10" hidden="1" x14ac:dyDescent="0.25">
      <c r="D120" s="122"/>
      <c r="E120" s="122"/>
      <c r="F120" s="122"/>
      <c r="G120" s="122"/>
      <c r="H120" s="122"/>
      <c r="I120" s="488"/>
      <c r="J120" s="122"/>
    </row>
    <row r="121" spans="2:10" hidden="1" x14ac:dyDescent="0.25">
      <c r="D121" s="122"/>
      <c r="E121" s="122"/>
      <c r="F121" s="122"/>
      <c r="G121" s="122"/>
      <c r="H121" s="122"/>
      <c r="I121" s="488"/>
      <c r="J121" s="122"/>
    </row>
    <row r="122" spans="2:10" hidden="1" x14ac:dyDescent="0.25">
      <c r="D122" s="122"/>
      <c r="E122" s="122"/>
      <c r="F122" s="122"/>
      <c r="G122" s="122"/>
      <c r="H122" s="122"/>
      <c r="I122" s="488"/>
      <c r="J122" s="122"/>
    </row>
    <row r="123" spans="2:10" x14ac:dyDescent="0.25"/>
    <row r="124" spans="2:10" x14ac:dyDescent="0.25"/>
    <row r="127" spans="2:10" x14ac:dyDescent="0.25"/>
    <row r="128" spans="2:10" x14ac:dyDescent="0.25"/>
    <row r="129" spans="10:10" hidden="1" x14ac:dyDescent="0.25">
      <c r="J129" s="450"/>
    </row>
    <row r="130" spans="10:10" hidden="1" x14ac:dyDescent="0.25">
      <c r="J130" s="450"/>
    </row>
    <row r="131" spans="10:10" hidden="1" x14ac:dyDescent="0.25">
      <c r="J131" s="450"/>
    </row>
    <row r="132" spans="10:10" hidden="1" x14ac:dyDescent="0.25">
      <c r="J132" s="450"/>
    </row>
    <row r="133" spans="10:10" hidden="1" x14ac:dyDescent="0.25">
      <c r="J133" s="450"/>
    </row>
    <row r="134" spans="10:10" hidden="1" x14ac:dyDescent="0.25">
      <c r="J134" s="450"/>
    </row>
    <row r="135" spans="10:10" hidden="1" x14ac:dyDescent="0.25">
      <c r="J135" s="450"/>
    </row>
    <row r="136" spans="10:10" hidden="1" x14ac:dyDescent="0.25">
      <c r="J136" s="450"/>
    </row>
    <row r="137" spans="10:10" hidden="1" x14ac:dyDescent="0.25">
      <c r="J137" s="450"/>
    </row>
    <row r="138" spans="10:10" x14ac:dyDescent="0.25"/>
    <row r="139" spans="10:10" x14ac:dyDescent="0.25"/>
    <row r="140" spans="10:10" x14ac:dyDescent="0.25"/>
    <row r="141" spans="10:10" x14ac:dyDescent="0.25"/>
    <row r="142" spans="10:10" x14ac:dyDescent="0.25"/>
    <row r="143" spans="10:10" x14ac:dyDescent="0.25"/>
  </sheetData>
  <mergeCells count="19">
    <mergeCell ref="B86:C86"/>
    <mergeCell ref="D86:J86"/>
    <mergeCell ref="B95:C95"/>
    <mergeCell ref="D95:J95"/>
    <mergeCell ref="B101:C101"/>
    <mergeCell ref="E101:F101"/>
    <mergeCell ref="G101:H101"/>
    <mergeCell ref="B55:C55"/>
    <mergeCell ref="E55:I55"/>
    <mergeCell ref="B65:C65"/>
    <mergeCell ref="D65:J65"/>
    <mergeCell ref="B74:C74"/>
    <mergeCell ref="D74:J74"/>
    <mergeCell ref="B3:C3"/>
    <mergeCell ref="D3:J3"/>
    <mergeCell ref="B32:C32"/>
    <mergeCell ref="D32:J32"/>
    <mergeCell ref="B53:C53"/>
    <mergeCell ref="E53:I53"/>
  </mergeCells>
  <conditionalFormatting sqref="D138:D1048576">
    <cfRule type="cellIs" dxfId="3" priority="1" operator="equal">
      <formula>"Data collection under preparation"</formula>
    </cfRule>
    <cfRule type="cellIs" dxfId="2" priority="2" operator="equal">
      <formula>"Under review"</formula>
    </cfRule>
    <cfRule type="cellIs" dxfId="1" priority="3" operator="equal">
      <formula>"Ready for approval"</formula>
    </cfRule>
    <cfRule type="cellIs" dxfId="0" priority="4" operator="equal">
      <formula>"Declined"</formula>
    </cfRule>
  </conditionalFormatting>
  <hyperlinks>
    <hyperlink ref="E53:I53" r:id="rId1" display="Human Rights" xr:uid="{1286D3F8-622E-4A80-B480-B0F106CA7891}"/>
    <hyperlink ref="E55" r:id="rId2" location="Occupational%20health%20and%20safety%20enjoy%20top%20priority" xr:uid="{9E0BB18D-D2C6-4A4F-9F35-B3586D027D17}"/>
    <hyperlink ref="E101:F101" r:id="rId3" display="Impact Valuation" xr:uid="{63DD2E61-1BF8-4942-8709-BC3CF86A0C76}"/>
    <hyperlink ref="G101" r:id="rId4" location="Corporate%20Citizenship" xr:uid="{AA3FD88D-26F6-4AF7-A998-ECA162B1D49B}"/>
    <hyperlink ref="E55:I55" r:id="rId5" display="Health and Safety" xr:uid="{830029EC-22AE-4864-B1CD-03AA34FCBA0C}"/>
  </hyperlinks>
  <pageMargins left="0.7" right="0.7" top="0.78740157499999996" bottom="0.78740157499999996" header="0.3" footer="0.3"/>
  <pageSetup paperSize="9" scale="43" orientation="portrait" r:id="rId6"/>
  <rowBreaks count="3" manualBreakCount="3">
    <brk id="30" max="16383" man="1"/>
    <brk id="63" max="16383" man="1"/>
    <brk id="84" max="16383" man="1"/>
  </rowBreaks>
  <legacyDrawing r:id="rId7"/>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08CD28-771B-4D3E-93A3-146732E8FBC7}">
  <sheetPr>
    <tabColor rgb="FFFF9F9F"/>
  </sheetPr>
  <dimension ref="A1:D10"/>
  <sheetViews>
    <sheetView tabSelected="1" zoomScaleNormal="100" workbookViewId="0">
      <selection activeCell="C7" sqref="C7"/>
    </sheetView>
  </sheetViews>
  <sheetFormatPr baseColWidth="10" defaultColWidth="0" defaultRowHeight="15" customHeight="1" zeroHeight="1" x14ac:dyDescent="0.25"/>
  <cols>
    <col min="1" max="1" width="5.85546875" style="543" customWidth="1"/>
    <col min="2" max="2" width="17.85546875" style="543" customWidth="1"/>
    <col min="3" max="3" width="130.85546875" style="543" customWidth="1"/>
    <col min="4" max="4" width="5.85546875" style="543" customWidth="1"/>
    <col min="5" max="16384" width="11.42578125" style="543" hidden="1"/>
  </cols>
  <sheetData>
    <row r="1" spans="1:3" ht="50.1" customHeight="1" x14ac:dyDescent="0.25"/>
    <row r="2" spans="1:3" s="457" customFormat="1" ht="20.25" x14ac:dyDescent="0.25">
      <c r="B2" s="726" t="s">
        <v>588</v>
      </c>
      <c r="C2" s="726"/>
    </row>
    <row r="3" spans="1:3" ht="171" customHeight="1" x14ac:dyDescent="0.25">
      <c r="B3" s="727" t="s">
        <v>589</v>
      </c>
      <c r="C3" s="727"/>
    </row>
    <row r="4" spans="1:3" x14ac:dyDescent="0.25"/>
    <row r="5" spans="1:3" x14ac:dyDescent="0.25">
      <c r="B5" s="544" t="s">
        <v>590</v>
      </c>
      <c r="C5" s="544"/>
    </row>
    <row r="6" spans="1:3" x14ac:dyDescent="0.25">
      <c r="B6" s="545" t="s">
        <v>591</v>
      </c>
      <c r="C6" s="545"/>
    </row>
    <row r="7" spans="1:3" x14ac:dyDescent="0.25">
      <c r="B7" s="545" t="s">
        <v>592</v>
      </c>
      <c r="C7" s="545" t="s">
        <v>593</v>
      </c>
    </row>
    <row r="8" spans="1:3" x14ac:dyDescent="0.25">
      <c r="B8" s="545" t="s">
        <v>594</v>
      </c>
      <c r="C8" s="545" t="s">
        <v>595</v>
      </c>
    </row>
    <row r="9" spans="1:3" x14ac:dyDescent="0.25">
      <c r="B9" s="545"/>
      <c r="C9" s="545"/>
    </row>
    <row r="10" spans="1:3" x14ac:dyDescent="0.25">
      <c r="A10" s="545"/>
      <c r="B10" s="545"/>
    </row>
  </sheetData>
  <mergeCells count="2">
    <mergeCell ref="B2:C2"/>
    <mergeCell ref="B3:C3"/>
  </mergeCells>
  <hyperlinks>
    <hyperlink ref="C7" r:id="rId1" xr:uid="{D3E6156F-DEA0-4865-AC27-71A3C58AFA26}"/>
    <hyperlink ref="C8" r:id="rId2" xr:uid="{217E05E0-D690-4FB2-8517-422A9E27539D}"/>
  </hyperlinks>
  <pageMargins left="0.7" right="0.7" top="0.78740157499999996" bottom="0.78740157499999996" header="0.3" footer="0.3"/>
  <pageSetup paperSize="9" orientation="portrait" r:id="rId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0998c495-a46e-4404-ab37-b1ea5b3952dc" xsi:nil="true"/>
    <lcf76f155ced4ddcb4097134ff3c332f xmlns="df63e156-ecbb-4d73-8b67-6b18662ecea0">
      <Terms xmlns="http://schemas.microsoft.com/office/infopath/2007/PartnerControls"/>
    </lcf76f155ced4ddcb4097134ff3c332f>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2D47899D05790349AE76E1C7F534A08E" ma:contentTypeVersion="14" ma:contentTypeDescription="Create a new document." ma:contentTypeScope="" ma:versionID="18236b44add1f7fbd79ed24712da3f00">
  <xsd:schema xmlns:xsd="http://www.w3.org/2001/XMLSchema" xmlns:xs="http://www.w3.org/2001/XMLSchema" xmlns:p="http://schemas.microsoft.com/office/2006/metadata/properties" xmlns:ns2="df63e156-ecbb-4d73-8b67-6b18662ecea0" xmlns:ns3="0998c495-a46e-4404-ab37-b1ea5b3952dc" targetNamespace="http://schemas.microsoft.com/office/2006/metadata/properties" ma:root="true" ma:fieldsID="ed84de28b7f3ffba609c03b7f1e12a21" ns2:_="" ns3:_="">
    <xsd:import namespace="df63e156-ecbb-4d73-8b67-6b18662ecea0"/>
    <xsd:import namespace="0998c495-a46e-4404-ab37-b1ea5b3952dc"/>
    <xsd:element name="properties">
      <xsd:complexType>
        <xsd:sequence>
          <xsd:element name="documentManagement">
            <xsd:complexType>
              <xsd:all>
                <xsd:element ref="ns2:MediaServiceMetadata" minOccurs="0"/>
                <xsd:element ref="ns2:MediaServiceFastMetadata" minOccurs="0"/>
                <xsd:element ref="ns2:lcf76f155ced4ddcb4097134ff3c332f" minOccurs="0"/>
                <xsd:element ref="ns3:TaxCatchAll" minOccurs="0"/>
                <xsd:element ref="ns2:MediaServiceDateTaken" minOccurs="0"/>
                <xsd:element ref="ns2:MediaServiceGenerationTime" minOccurs="0"/>
                <xsd:element ref="ns2:MediaServiceEventHashCode" minOccurs="0"/>
                <xsd:element ref="ns2:MediaServiceObjectDetectorVersions" minOccurs="0"/>
                <xsd:element ref="ns2:MediaServiceOCR" minOccurs="0"/>
                <xsd:element ref="ns2:MediaServiceSearchProperties" minOccurs="0"/>
                <xsd:element ref="ns2:MediaServiceLocation" minOccurs="0"/>
                <xsd:element ref="ns2:MediaLengthInSecond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f63e156-ecbb-4d73-8b67-6b18662ecea0"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lcf76f155ced4ddcb4097134ff3c332f" ma:index="11" nillable="true" ma:taxonomy="true" ma:internalName="lcf76f155ced4ddcb4097134ff3c332f" ma:taxonomyFieldName="MediaServiceImageTags" ma:displayName="Image Tags" ma:readOnly="false" ma:fieldId="{5cf76f15-5ced-4ddc-b409-7134ff3c332f}" ma:taxonomyMulti="true" ma:sspId="bd6f6205-db51-42bf-97c9-c89e3602ebf0" ma:termSetId="09814cd3-568e-fe90-9814-8d621ff8fb84" ma:anchorId="fba54fb3-c3e1-fe81-a776-ca4b69148c4d" ma:open="true" ma:isKeyword="false">
      <xsd:complexType>
        <xsd:sequence>
          <xsd:element ref="pc:Terms" minOccurs="0" maxOccurs="1"/>
        </xsd:sequence>
      </xsd:complexType>
    </xsd:element>
    <xsd:element name="MediaServiceDateTaken" ma:index="13" nillable="true" ma:displayName="MediaServiceDateTaken" ma:internalName="MediaServiceDateTake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ServiceObjectDetectorVersions" ma:index="16" nillable="true" ma:displayName="MediaServiceObjectDetectorVersions" ma:hidden="true" ma:indexed="true" ma:internalName="MediaServiceObjectDetectorVersions" ma:readOnly="true">
      <xsd:simpleType>
        <xsd:restriction base="dms:Text"/>
      </xsd:simpleType>
    </xsd:element>
    <xsd:element name="MediaServiceOCR" ma:index="17" nillable="true" ma:displayName="Extracted Text" ma:internalName="MediaServiceOCR" ma:readOnly="true">
      <xsd:simpleType>
        <xsd:restriction base="dms:Note">
          <xsd:maxLength value="255"/>
        </xsd:restriction>
      </xsd:simpleType>
    </xsd:element>
    <xsd:element name="MediaServiceSearchProperties" ma:index="18" nillable="true" ma:displayName="MediaServiceSearchProperties" ma:hidden="true" ma:internalName="MediaServiceSearchProperties" ma:readOnly="true">
      <xsd:simpleType>
        <xsd:restriction base="dms:Note"/>
      </xsd:simpleType>
    </xsd:element>
    <xsd:element name="MediaServiceLocation" ma:index="19" nillable="true" ma:displayName="Location" ma:description="" ma:indexed="true" ma:internalName="MediaServiceLocation" ma:readOnly="true">
      <xsd:simpleType>
        <xsd:restriction base="dms:Text"/>
      </xsd:simpleType>
    </xsd:element>
    <xsd:element name="MediaLengthInSeconds" ma:index="20" nillable="true" ma:displayName="MediaLengthInSeconds" ma:hidden="true" ma:internalName="MediaLengthInSeconds" ma:readOnly="true">
      <xsd:simpleType>
        <xsd:restriction base="dms:Unknown"/>
      </xsd:simpleType>
    </xsd:element>
    <xsd:element name="MediaServiceBillingMetadata" ma:index="21"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0998c495-a46e-4404-ab37-b1ea5b3952dc" elementFormDefault="qualified">
    <xsd:import namespace="http://schemas.microsoft.com/office/2006/documentManagement/types"/>
    <xsd:import namespace="http://schemas.microsoft.com/office/infopath/2007/PartnerControls"/>
    <xsd:element name="TaxCatchAll" ma:index="12" nillable="true" ma:displayName="Taxonomy Catch All Column" ma:hidden="true" ma:list="{c22b0534-4e65-46ce-b95a-e1e97c902b64}" ma:internalName="TaxCatchAll" ma:showField="CatchAllData" ma:web="0998c495-a46e-4404-ab37-b1ea5b3952d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FE7AE2EC-BDD3-4717-858B-32970EE2C79F}">
  <ds:schemaRefs>
    <ds:schemaRef ds:uri="http://purl.org/dc/elements/1.1/"/>
    <ds:schemaRef ds:uri="d1902949-030c-49c0-bf42-d3711d012c3b"/>
    <ds:schemaRef ds:uri="http://schemas.microsoft.com/office/infopath/2007/PartnerControls"/>
    <ds:schemaRef ds:uri="http://purl.org/dc/terms/"/>
    <ds:schemaRef ds:uri="717d883b-34af-45e4-bbc1-2bb4724a78cd"/>
    <ds:schemaRef ds:uri="http://schemas.microsoft.com/office/2006/metadata/properties"/>
    <ds:schemaRef ds:uri="http://schemas.microsoft.com/office/2006/documentManagement/types"/>
    <ds:schemaRef ds:uri="http://schemas.openxmlformats.org/package/2006/metadata/core-properties"/>
    <ds:schemaRef ds:uri="http://www.w3.org/XML/1998/namespace"/>
    <ds:schemaRef ds:uri="http://purl.org/dc/dcmitype/"/>
  </ds:schemaRefs>
</ds:datastoreItem>
</file>

<file path=customXml/itemProps2.xml><?xml version="1.0" encoding="utf-8"?>
<ds:datastoreItem xmlns:ds="http://schemas.openxmlformats.org/officeDocument/2006/customXml" ds:itemID="{2AADD9EC-95BF-43F4-848A-0913A1DA9AEF}">
  <ds:schemaRefs>
    <ds:schemaRef ds:uri="http://schemas.microsoft.com/sharepoint/v3/contenttype/forms"/>
  </ds:schemaRefs>
</ds:datastoreItem>
</file>

<file path=customXml/itemProps3.xml><?xml version="1.0" encoding="utf-8"?>
<ds:datastoreItem xmlns:ds="http://schemas.openxmlformats.org/officeDocument/2006/customXml" ds:itemID="{CF26AFC4-73DF-4D3F-94A7-2509009C0198}"/>
</file>

<file path=docMetadata/LabelInfo.xml><?xml version="1.0" encoding="utf-8"?>
<clbl:labelList xmlns:clbl="http://schemas.microsoft.com/office/2020/mipLabelMetadata">
  <clbl:label id="{584eb237-f90e-428f-9675-808409f3632e}" enabled="1" method="Privileged" siteId="{08378841-ca71-4b8d-a15e-0fdc9842c13b}" removed="0"/>
</clbl:labelLis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Arbeitsblätter</vt:lpstr>
      </vt:variant>
      <vt:variant>
        <vt:i4>10</vt:i4>
      </vt:variant>
      <vt:variant>
        <vt:lpstr>Benannte Bereiche</vt:lpstr>
      </vt:variant>
      <vt:variant>
        <vt:i4>5</vt:i4>
      </vt:variant>
    </vt:vector>
  </HeadingPairs>
  <TitlesOfParts>
    <vt:vector size="15" baseType="lpstr">
      <vt:lpstr>Cover</vt:lpstr>
      <vt:lpstr>Content</vt:lpstr>
      <vt:lpstr>1 Introduction</vt:lpstr>
      <vt:lpstr>2 Climate</vt:lpstr>
      <vt:lpstr>3 Water</vt:lpstr>
      <vt:lpstr>4 Product Portfolio</vt:lpstr>
      <vt:lpstr>5 Value Chain Responsibility</vt:lpstr>
      <vt:lpstr>6 Governance</vt:lpstr>
      <vt:lpstr>7 Social</vt:lpstr>
      <vt:lpstr>8 Disclaimer</vt:lpstr>
      <vt:lpstr>'1 Introduction'!Druckbereich</vt:lpstr>
      <vt:lpstr>'3 Water'!Druckbereich</vt:lpstr>
      <vt:lpstr>'4 Product Portfolio'!Druckbereich</vt:lpstr>
      <vt:lpstr>'5 Value Chain Responsibility'!Druckbereich</vt:lpstr>
      <vt:lpstr>Content!Druckbereich</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Brandt, Sophie</dc:creator>
  <cp:keywords/>
  <dc:description/>
  <cp:lastModifiedBy>Brandt, Sophie</cp:lastModifiedBy>
  <cp:revision/>
  <dcterms:created xsi:type="dcterms:W3CDTF">2025-04-22T15:27:40Z</dcterms:created>
  <dcterms:modified xsi:type="dcterms:W3CDTF">2025-07-01T15:36:34Z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0x0101002D47899D05790349AE76E1C7F534A08E</vt:lpwstr>
  </property>
  <property fmtid="{D5CDD505-2E9C-101B-9397-08002B2CF9AE}" pid="3" name="MediaServiceImageTags">
    <vt:lpwstr/>
  </property>
</Properties>
</file>